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<sst xmlns="http://schemas.openxmlformats.org/spreadsheetml/2006/main" count="207" uniqueCount="45">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</sst>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0.13380444559198168</c:v>
                </c:pt>
                <c:pt idx="1">
                  <c:v>0.10369090097743995</c:v>
                </c:pt>
                <c:pt idx="2">
                  <c:v>4.2833458511566377E-2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0.38375459669408896</c:v>
                </c:pt>
                <c:pt idx="1">
                  <c:v>0.34163688165102929</c:v>
                </c:pt>
                <c:pt idx="2">
                  <c:v>0.33065676052916432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0.42418968530230117</c:v>
                </c:pt>
                <c:pt idx="1">
                  <c:v>0.3177030529785374</c:v>
                </c:pt>
                <c:pt idx="2">
                  <c:v>0.25464690214736568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0.44378414877997696</c:v>
                </c:pt>
                <c:pt idx="1">
                  <c:v>0.24581477083129122</c:v>
                </c:pt>
                <c:pt idx="2">
                  <c:v>0.24345964585681487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0.57202725530905574</c:v>
                </c:pt>
                <c:pt idx="1">
                  <c:v>0.39347479315167233</c:v>
                </c:pt>
                <c:pt idx="2">
                  <c:v>0.29269525681228703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0.63149070872247237</c:v>
                </c:pt>
                <c:pt idx="1">
                  <c:v>0.43160959791107573</c:v>
                </c:pt>
                <c:pt idx="2">
                  <c:v>0.40173084981220908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0.68773982307662851</c:v>
                </c:pt>
                <c:pt idx="1">
                  <c:v>0.43924571175384053</c:v>
                </c:pt>
                <c:pt idx="2">
                  <c:v>0.41408393463205029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0.80033984125680457</c:v>
                </c:pt>
                <c:pt idx="1">
                  <c:v>0.76640342552217133</c:v>
                </c:pt>
                <c:pt idx="2">
                  <c:v>0.75563417152820256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0.74503399071688803</c:v>
                </c:pt>
                <c:pt idx="1">
                  <c:v>0.45454318752501294</c:v>
                </c:pt>
                <c:pt idx="2">
                  <c:v>0.42439852917509413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0.91125872082132409</c:v>
                </c:pt>
                <c:pt idx="1">
                  <c:v>0.8738676025904053</c:v>
                </c:pt>
                <c:pt idx="2">
                  <c:v>0.86881110240485815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0.93555098668714498</c:v>
                </c:pt>
                <c:pt idx="1">
                  <c:v>0.81393503400528466</c:v>
                </c:pt>
                <c:pt idx="2">
                  <c:v>0.80066671754869712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0.94491325210120614</c:v>
                </c:pt>
                <c:pt idx="1">
                  <c:v>0.87869765888266083</c:v>
                </c:pt>
                <c:pt idx="2">
                  <c:v>0.86372079998857587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0.55893431355583778</c:v>
                </c:pt>
                <c:pt idx="1">
                  <c:v>0.55479064697336722</c:v>
                </c:pt>
                <c:pt idx="2">
                  <c:v>0.55395238149169801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0.52823742449184818</c:v>
                </c:pt>
                <c:pt idx="1">
                  <c:v>0.22221549354952025</c:v>
                </c:pt>
                <c:pt idx="2">
                  <c:v>0.22201577319658636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0.28472000298744132</c:v>
                </c:pt>
                <c:pt idx="1">
                  <c:v>0.19117241641105218</c:v>
                </c:pt>
                <c:pt idx="2">
                  <c:v>0.14956076896986664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0.55654049799184768</c:v>
                </c:pt>
                <c:pt idx="1">
                  <c:v>0.52927970442905548</c:v>
                </c:pt>
                <c:pt idx="2">
                  <c:v>0.51528686007017532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0.29133770126459901</c:v>
                </c:pt>
                <c:pt idx="1">
                  <c:v>0.21186060403215809</c:v>
                </c:pt>
                <c:pt idx="2">
                  <c:v>0.16778344249631963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0.65961874655536323</c:v>
                </c:pt>
                <c:pt idx="1">
                  <c:v>0.43542812734983621</c:v>
                </c:pt>
                <c:pt idx="2">
                  <c:v>0.40790815662236923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0.68298806595320216</c:v>
                </c:pt>
                <c:pt idx="1">
                  <c:v>0.54322647407581592</c:v>
                </c:pt>
                <c:pt idx="2">
                  <c:v>0.52542570889202433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0.91725923306121937</c:v>
                </c:pt>
                <c:pt idx="1">
                  <c:v>0.85273495211648465</c:v>
                </c:pt>
                <c:pt idx="2">
                  <c:v>0.83945237856031829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2.5" x14ac:dyDescent="0.2">
      <c r="A6" s="54"/>
      <c r="B6" s="51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">
      <c r="A7" s="54"/>
      <c r="B7" s="51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222883.67</v>
      </c>
      <c r="F10" s="34">
        <f t="shared" si="0"/>
        <v>0.76261597470762543</v>
      </c>
      <c r="G10" s="43">
        <v>222883.67</v>
      </c>
      <c r="H10" s="34">
        <f t="shared" si="1"/>
        <v>0.76261597470762543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222883.67</v>
      </c>
      <c r="F11" s="35">
        <f t="shared" si="0"/>
        <v>0.76261597470762543</v>
      </c>
      <c r="G11" s="44">
        <v>222883.67</v>
      </c>
      <c r="H11" s="35">
        <f t="shared" si="1"/>
        <v>0.76261597470762543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>
        <v>109100</v>
      </c>
      <c r="F12" s="34">
        <f t="shared" si="0"/>
        <v>0.40860811073991399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813458.58</v>
      </c>
      <c r="F13" s="34">
        <f t="shared" si="0"/>
        <v>0.27359450859285211</v>
      </c>
      <c r="G13" s="43">
        <v>619442.79</v>
      </c>
      <c r="H13" s="34">
        <f t="shared" si="1"/>
        <v>0.20834022763818572</v>
      </c>
      <c r="I13" s="27">
        <v>484611.44</v>
      </c>
      <c r="J13" s="39">
        <f t="shared" si="2"/>
        <v>0.16299173927856836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922558.58</v>
      </c>
      <c r="F14" s="35">
        <f t="shared" si="0"/>
        <v>0.28472000298744132</v>
      </c>
      <c r="G14" s="44">
        <v>619442.79</v>
      </c>
      <c r="H14" s="35">
        <f t="shared" si="1"/>
        <v>0.19117241641105218</v>
      </c>
      <c r="I14" s="28">
        <v>484611.44</v>
      </c>
      <c r="J14" s="40">
        <f t="shared" si="2"/>
        <v>0.14956076896986664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608113.80000000005</v>
      </c>
      <c r="H17" s="33">
        <f t="shared" si="1"/>
        <v>0.63262353356074397</v>
      </c>
      <c r="I17" s="29">
        <v>16161.8</v>
      </c>
      <c r="J17" s="38">
        <f t="shared" si="2"/>
        <v>1.6813193558018302E-2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717514.54</v>
      </c>
      <c r="F18" s="34">
        <f t="shared" si="0"/>
        <v>8.0205516462756893E-2</v>
      </c>
      <c r="G18" s="43">
        <v>419173.42</v>
      </c>
      <c r="H18" s="34">
        <f t="shared" si="1"/>
        <v>4.6856222089325335E-2</v>
      </c>
      <c r="I18" s="27">
        <v>408198.14</v>
      </c>
      <c r="J18" s="39">
        <f t="shared" si="2"/>
        <v>4.5629378657381273E-2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1325628.3400000001</v>
      </c>
      <c r="F19" s="35">
        <f t="shared" si="0"/>
        <v>0.13380444559198168</v>
      </c>
      <c r="G19" s="44">
        <v>1027287.22</v>
      </c>
      <c r="H19" s="35">
        <f t="shared" si="1"/>
        <v>0.10369090097743995</v>
      </c>
      <c r="I19" s="28">
        <v>424359.94</v>
      </c>
      <c r="J19" s="40">
        <f t="shared" si="2"/>
        <v>4.2833458511566377E-2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136317.99</v>
      </c>
      <c r="J20" s="39">
        <f t="shared" si="2"/>
        <v>0.29873463242738613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1181750.23</v>
      </c>
      <c r="F21" s="34">
        <f t="shared" si="0"/>
        <v>0.39104943850043528</v>
      </c>
      <c r="G21" s="43">
        <v>1052002.7</v>
      </c>
      <c r="H21" s="34">
        <f t="shared" si="1"/>
        <v>0.34811507092826366</v>
      </c>
      <c r="I21" s="27">
        <v>1013810.38</v>
      </c>
      <c r="J21" s="39">
        <f t="shared" si="2"/>
        <v>0.33547696440466351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1334819.3700000001</v>
      </c>
      <c r="F22" s="35">
        <f t="shared" si="0"/>
        <v>0.38375459669408896</v>
      </c>
      <c r="G22" s="44">
        <v>1188320.69</v>
      </c>
      <c r="H22" s="35">
        <f t="shared" si="1"/>
        <v>0.34163688165102929</v>
      </c>
      <c r="I22" s="28">
        <v>1150128.3700000001</v>
      </c>
      <c r="J22" s="40">
        <f t="shared" si="2"/>
        <v>0.33065676052916432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66160.41</v>
      </c>
      <c r="H23" s="34">
        <f t="shared" si="1"/>
        <v>0.37026902541946027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1303124.96</v>
      </c>
      <c r="F24" s="34">
        <f t="shared" si="0"/>
        <v>0.42472246087256937</v>
      </c>
      <c r="G24" s="43">
        <v>965377.56</v>
      </c>
      <c r="H24" s="34">
        <f t="shared" si="1"/>
        <v>0.31464176156548834</v>
      </c>
      <c r="I24" s="27">
        <v>812642.93</v>
      </c>
      <c r="J24" s="39">
        <f t="shared" si="2"/>
        <v>0.26486155636240377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1377285.37</v>
      </c>
      <c r="F25" s="35">
        <f t="shared" si="0"/>
        <v>0.42418968530230117</v>
      </c>
      <c r="G25" s="44">
        <v>1031537.97</v>
      </c>
      <c r="H25" s="35">
        <f t="shared" si="1"/>
        <v>0.3177030529785374</v>
      </c>
      <c r="I25" s="28">
        <v>826803.35</v>
      </c>
      <c r="J25" s="40">
        <f t="shared" si="2"/>
        <v>0.25464690214736568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1303830.49</v>
      </c>
      <c r="F27" s="34">
        <f t="shared" si="0"/>
        <v>0.38214385072880552</v>
      </c>
      <c r="G27" s="43">
        <v>935398.21</v>
      </c>
      <c r="H27" s="34">
        <f t="shared" si="1"/>
        <v>0.27415885475590612</v>
      </c>
      <c r="I27" s="27">
        <v>926436.26</v>
      </c>
      <c r="J27" s="39">
        <f t="shared" si="2"/>
        <v>0.27153216815108605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1688730.49</v>
      </c>
      <c r="F28" s="35">
        <f t="shared" si="0"/>
        <v>0.44378414877997696</v>
      </c>
      <c r="G28" s="44">
        <v>935398.21</v>
      </c>
      <c r="H28" s="35">
        <f t="shared" si="1"/>
        <v>0.24581477083129122</v>
      </c>
      <c r="I28" s="28">
        <v>926436.26</v>
      </c>
      <c r="J28" s="40">
        <f t="shared" si="2"/>
        <v>0.24345964585681487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>
        <v>51999.99</v>
      </c>
      <c r="H29" s="34">
        <f t="shared" si="1"/>
        <v>0.43659314548629768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412248.75</v>
      </c>
      <c r="F30" s="34">
        <f t="shared" si="0"/>
        <v>0.59532138787923428</v>
      </c>
      <c r="G30" s="43">
        <v>267338.25</v>
      </c>
      <c r="H30" s="34">
        <f t="shared" si="1"/>
        <v>0.38605860666213226</v>
      </c>
      <c r="I30" s="27">
        <v>237547.08</v>
      </c>
      <c r="J30" s="39">
        <f t="shared" si="2"/>
        <v>0.34303768623254643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464248.74</v>
      </c>
      <c r="F31" s="36">
        <f t="shared" si="0"/>
        <v>0.57202725530905574</v>
      </c>
      <c r="G31" s="44">
        <v>319338.23999999999</v>
      </c>
      <c r="H31" s="36">
        <f t="shared" si="1"/>
        <v>0.39347479315167233</v>
      </c>
      <c r="I31" s="30">
        <v>237547.08</v>
      </c>
      <c r="J31" s="41">
        <f t="shared" si="2"/>
        <v>0.29269525681228703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70501</v>
      </c>
      <c r="J32" s="38">
        <f t="shared" si="2"/>
        <v>0.3183550534196718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3457510.66</v>
      </c>
      <c r="F33" s="34">
        <f t="shared" si="0"/>
        <v>0.6444153470093722</v>
      </c>
      <c r="G33" s="43">
        <v>2340815.0699999998</v>
      </c>
      <c r="H33" s="34">
        <f t="shared" si="1"/>
        <v>0.4362841662558512</v>
      </c>
      <c r="I33" s="27">
        <v>2173888.5099999998</v>
      </c>
      <c r="J33" s="39">
        <f t="shared" si="2"/>
        <v>0.40517217625334434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3528011.66</v>
      </c>
      <c r="F34" s="35">
        <f t="shared" si="0"/>
        <v>0.63149070872247237</v>
      </c>
      <c r="G34" s="44">
        <v>2411316.0699999998</v>
      </c>
      <c r="H34" s="35">
        <f t="shared" si="1"/>
        <v>0.43160959791107573</v>
      </c>
      <c r="I34" s="28">
        <v>2244389.5099999998</v>
      </c>
      <c r="J34" s="40">
        <f t="shared" si="2"/>
        <v>0.40173084981220908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10188</v>
      </c>
      <c r="H35" s="34">
        <f t="shared" si="1"/>
        <v>0.11452466866758844</v>
      </c>
      <c r="I35" s="27">
        <v>10188</v>
      </c>
      <c r="J35" s="39">
        <f t="shared" si="2"/>
        <v>0.11452466866758844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3765626.15</v>
      </c>
      <c r="F36" s="34">
        <f t="shared" si="0"/>
        <v>0.68475603735291335</v>
      </c>
      <c r="G36" s="43">
        <v>2444396.98</v>
      </c>
      <c r="H36" s="34">
        <f t="shared" si="1"/>
        <v>0.44449861007636898</v>
      </c>
      <c r="I36" s="27">
        <v>2303788.39</v>
      </c>
      <c r="J36" s="39">
        <f t="shared" si="2"/>
        <v>0.41892979971897848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3843215.3</v>
      </c>
      <c r="F37" s="36">
        <f t="shared" si="0"/>
        <v>0.68773982307662851</v>
      </c>
      <c r="G37" s="44">
        <v>2454584.98</v>
      </c>
      <c r="H37" s="36">
        <f t="shared" si="1"/>
        <v>0.43924571175384053</v>
      </c>
      <c r="I37" s="30">
        <v>2313976.39</v>
      </c>
      <c r="J37" s="41">
        <f t="shared" si="2"/>
        <v>0.41408393463205029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75306</v>
      </c>
      <c r="J40" s="39">
        <f t="shared" si="2"/>
        <v>0.21277569633987151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3715366.8</v>
      </c>
      <c r="F41" s="34">
        <f t="shared" si="0"/>
        <v>0.84779136214413675</v>
      </c>
      <c r="G41" s="43">
        <v>3554632.77</v>
      </c>
      <c r="H41" s="34">
        <f t="shared" si="1"/>
        <v>0.8111142506846124</v>
      </c>
      <c r="I41" s="27">
        <v>3503626.04</v>
      </c>
      <c r="J41" s="39">
        <f t="shared" si="2"/>
        <v>0.79947527466070589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3790672.8</v>
      </c>
      <c r="F42" s="35">
        <f t="shared" si="0"/>
        <v>0.80033984125680457</v>
      </c>
      <c r="G42" s="44">
        <v>3629938.77</v>
      </c>
      <c r="H42" s="35">
        <f t="shared" si="1"/>
        <v>0.76640342552217133</v>
      </c>
      <c r="I42" s="28">
        <v>3578932.04</v>
      </c>
      <c r="J42" s="40">
        <f t="shared" si="2"/>
        <v>0.75563417152820256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35929.279999999999</v>
      </c>
      <c r="H43" s="34">
        <f t="shared" si="1"/>
        <v>9.1327129505125657E-2</v>
      </c>
      <c r="I43" s="27">
        <v>34847.03</v>
      </c>
      <c r="J43" s="39">
        <f t="shared" si="2"/>
        <v>8.8576203633331893E-2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3244843.86</v>
      </c>
      <c r="F44" s="34">
        <f t="shared" si="0"/>
        <v>0.79887356115825248</v>
      </c>
      <c r="G44" s="43">
        <v>1989145.62</v>
      </c>
      <c r="H44" s="34">
        <f t="shared" si="1"/>
        <v>0.48972336225501473</v>
      </c>
      <c r="I44" s="27">
        <v>1855927.78</v>
      </c>
      <c r="J44" s="39">
        <f t="shared" si="2"/>
        <v>0.45692541731765479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3319265.75</v>
      </c>
      <c r="F45" s="36">
        <f t="shared" si="0"/>
        <v>0.74503399071688803</v>
      </c>
      <c r="G45" s="44">
        <v>2025074.9</v>
      </c>
      <c r="H45" s="36">
        <f t="shared" si="1"/>
        <v>0.45454318752501294</v>
      </c>
      <c r="I45" s="30">
        <v>1890774.81</v>
      </c>
      <c r="J45" s="41">
        <f t="shared" si="2"/>
        <v>0.42439852917509413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150129.70000000001</v>
      </c>
      <c r="J46" s="38">
        <f t="shared" si="2"/>
        <v>0.12720279536602333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22664301.309999999</v>
      </c>
      <c r="F47" s="34">
        <f t="shared" si="0"/>
        <v>0.94895289606826205</v>
      </c>
      <c r="G47" s="43">
        <v>21752245.829999998</v>
      </c>
      <c r="H47" s="34">
        <f t="shared" si="1"/>
        <v>0.91076518945058427</v>
      </c>
      <c r="I47" s="27">
        <v>21625511.109999999</v>
      </c>
      <c r="J47" s="39">
        <f t="shared" si="2"/>
        <v>0.90545881455151178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22839536.16</v>
      </c>
      <c r="F48" s="35">
        <f t="shared" si="0"/>
        <v>0.91125872082132409</v>
      </c>
      <c r="G48" s="44">
        <v>21902375.530000001</v>
      </c>
      <c r="H48" s="35">
        <f t="shared" si="1"/>
        <v>0.8738676025904053</v>
      </c>
      <c r="I48" s="28">
        <v>21775640.809999999</v>
      </c>
      <c r="J48" s="40">
        <f t="shared" si="2"/>
        <v>0.86881110240485815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24199768</v>
      </c>
      <c r="E49" s="43">
        <v>22640116.829999998</v>
      </c>
      <c r="F49" s="34">
        <f t="shared" si="0"/>
        <v>0.93555098668714498</v>
      </c>
      <c r="G49" s="43">
        <v>19697038.989999998</v>
      </c>
      <c r="H49" s="34">
        <f t="shared" si="1"/>
        <v>0.81393503400528466</v>
      </c>
      <c r="I49" s="27">
        <v>19375948.809999999</v>
      </c>
      <c r="J49" s="39">
        <f t="shared" si="2"/>
        <v>0.80066671754869712</v>
      </c>
    </row>
    <row r="50" spans="1:10" ht="13.5" customHeight="1" x14ac:dyDescent="0.2">
      <c r="A50" s="54"/>
      <c r="B50" s="51"/>
      <c r="C50" s="15" t="s">
        <v>6</v>
      </c>
      <c r="D50" s="44">
        <v>24199768</v>
      </c>
      <c r="E50" s="44">
        <v>22640116.829999998</v>
      </c>
      <c r="F50" s="35">
        <f t="shared" si="0"/>
        <v>0.93555098668714498</v>
      </c>
      <c r="G50" s="44">
        <v>19697038.989999998</v>
      </c>
      <c r="H50" s="35">
        <f t="shared" si="1"/>
        <v>0.81393503400528466</v>
      </c>
      <c r="I50" s="28">
        <v>19375948.809999999</v>
      </c>
      <c r="J50" s="40">
        <f t="shared" si="2"/>
        <v>0.80066671754869712</v>
      </c>
    </row>
    <row r="51" spans="1:10" ht="22.5" x14ac:dyDescent="0.2">
      <c r="A51" s="54"/>
      <c r="B51" s="51" t="s">
        <v>28</v>
      </c>
      <c r="C51" s="25" t="s">
        <v>5</v>
      </c>
      <c r="D51" s="43">
        <v>294815210</v>
      </c>
      <c r="E51" s="43">
        <v>278574798.85000002</v>
      </c>
      <c r="F51" s="34">
        <f t="shared" si="0"/>
        <v>0.94491325210120614</v>
      </c>
      <c r="G51" s="43">
        <v>259053434.83000001</v>
      </c>
      <c r="H51" s="34">
        <f t="shared" si="1"/>
        <v>0.87869765888266083</v>
      </c>
      <c r="I51" s="27">
        <v>254638029.03</v>
      </c>
      <c r="J51" s="39">
        <f t="shared" si="2"/>
        <v>0.86372079998857587</v>
      </c>
    </row>
    <row r="52" spans="1:10" ht="13.5" customHeight="1" x14ac:dyDescent="0.2">
      <c r="A52" s="54"/>
      <c r="B52" s="51"/>
      <c r="C52" s="15" t="s">
        <v>6</v>
      </c>
      <c r="D52" s="44">
        <v>294815210</v>
      </c>
      <c r="E52" s="44">
        <v>278574798.85000002</v>
      </c>
      <c r="F52" s="35">
        <f t="shared" si="0"/>
        <v>0.94491325210120614</v>
      </c>
      <c r="G52" s="44">
        <v>259053434.83000001</v>
      </c>
      <c r="H52" s="35">
        <f t="shared" si="1"/>
        <v>0.87869765888266083</v>
      </c>
      <c r="I52" s="28">
        <v>254638029.03</v>
      </c>
      <c r="J52" s="40">
        <f t="shared" si="2"/>
        <v>0.86372079998857587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22780134</v>
      </c>
      <c r="E53" s="43">
        <v>12732598.560000001</v>
      </c>
      <c r="F53" s="34">
        <f t="shared" si="0"/>
        <v>0.55893431355583778</v>
      </c>
      <c r="G53" s="43">
        <v>12638205.279999999</v>
      </c>
      <c r="H53" s="34">
        <f t="shared" si="1"/>
        <v>0.55479064697336722</v>
      </c>
      <c r="I53" s="27">
        <v>12619109.48</v>
      </c>
      <c r="J53" s="39">
        <f t="shared" si="2"/>
        <v>0.55395238149169801</v>
      </c>
    </row>
    <row r="54" spans="1:10" ht="13.5" customHeight="1" x14ac:dyDescent="0.2">
      <c r="A54" s="54"/>
      <c r="B54" s="51"/>
      <c r="C54" s="15" t="s">
        <v>6</v>
      </c>
      <c r="D54" s="44">
        <v>22780134</v>
      </c>
      <c r="E54" s="44">
        <v>12732598.560000001</v>
      </c>
      <c r="F54" s="35">
        <f t="shared" si="0"/>
        <v>0.55893431355583778</v>
      </c>
      <c r="G54" s="44">
        <v>12638205.279999999</v>
      </c>
      <c r="H54" s="35">
        <f t="shared" si="1"/>
        <v>0.55479064697336722</v>
      </c>
      <c r="I54" s="28">
        <v>12619109.48</v>
      </c>
      <c r="J54" s="40">
        <f t="shared" si="2"/>
        <v>0.55395238149169801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383455.47</v>
      </c>
      <c r="F55" s="34">
        <f t="shared" si="0"/>
        <v>0.52823742449184818</v>
      </c>
      <c r="G55" s="43">
        <v>161309.56</v>
      </c>
      <c r="H55" s="34">
        <f t="shared" si="1"/>
        <v>0.22221549354952025</v>
      </c>
      <c r="I55" s="27">
        <v>161164.57999999999</v>
      </c>
      <c r="J55" s="39">
        <f t="shared" si="2"/>
        <v>0.22201577319658636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383455.47</v>
      </c>
      <c r="F56" s="36">
        <f t="shared" si="0"/>
        <v>0.52823742449184818</v>
      </c>
      <c r="G56" s="44">
        <v>161309.56</v>
      </c>
      <c r="H56" s="36">
        <f t="shared" si="1"/>
        <v>0.22221549354952025</v>
      </c>
      <c r="I56" s="30">
        <v>161164.57999999999</v>
      </c>
      <c r="J56" s="41">
        <f t="shared" si="2"/>
        <v>0.22201577319658636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364088300.79000002</v>
      </c>
      <c r="F57" s="37">
        <f t="shared" si="0"/>
        <v>0.86350144044898169</v>
      </c>
      <c r="G57" s="31">
        <v>334415137.16000003</v>
      </c>
      <c r="H57" s="37">
        <f t="shared" si="1"/>
        <v>0.79312615104367301</v>
      </c>
      <c r="I57" s="31">
        <v>327946178.13</v>
      </c>
      <c r="J57" s="42">
        <f t="shared" si="2"/>
        <v>0.77778384142128187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2020'!G11</f>
        <v>222883.67</v>
      </c>
      <c r="H5" s="6">
        <f t="shared" si="1"/>
        <v>0.76261597470762543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922558.58</v>
      </c>
      <c r="F6" s="6">
        <f t="shared" si="0"/>
        <v>0.28472000298744132</v>
      </c>
      <c r="G6" s="4">
        <f>'Execução - LOA 2020'!G14</f>
        <v>619442.79</v>
      </c>
      <c r="H6" s="6">
        <f t="shared" si="1"/>
        <v>0.19117241641105218</v>
      </c>
      <c r="I6" s="4">
        <f>'Execução - LOA 2020'!I14</f>
        <v>484611.44</v>
      </c>
      <c r="J6" s="6">
        <f t="shared" si="2"/>
        <v>0.14956076896986664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11222754</v>
      </c>
      <c r="E8" s="17">
        <f>SUM(E3:E7)</f>
        <v>6245917.1000000006</v>
      </c>
      <c r="F8" s="6">
        <f t="shared" si="0"/>
        <v>0.55654049799184768</v>
      </c>
      <c r="G8" s="17">
        <f>SUM(G3:G7)</f>
        <v>5939975.9199999999</v>
      </c>
      <c r="H8" s="6">
        <f t="shared" si="1"/>
        <v>0.52927970442905548</v>
      </c>
      <c r="I8" s="17">
        <f>SUM(I3:I7)</f>
        <v>5782937.6699999999</v>
      </c>
      <c r="J8" s="6">
        <f t="shared" si="2"/>
        <v>0.51528686007017532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1325628.3400000001</v>
      </c>
      <c r="F10" s="6">
        <f t="shared" ref="F10:F15" si="3">E10/D10</f>
        <v>0.13380444559198168</v>
      </c>
      <c r="G10" s="4">
        <f>'Execução - LOA 2020'!G19</f>
        <v>1027287.22</v>
      </c>
      <c r="H10" s="6">
        <f>G10/D10</f>
        <v>0.10369090097743995</v>
      </c>
      <c r="I10" s="4">
        <f>'Execução - LOA 2020'!I19</f>
        <v>424359.94</v>
      </c>
      <c r="J10" s="6">
        <f t="shared" si="2"/>
        <v>4.2833458511566377E-2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1334819.3700000001</v>
      </c>
      <c r="F11" s="6">
        <f t="shared" si="3"/>
        <v>0.38375459669408896</v>
      </c>
      <c r="G11" s="4">
        <f>'Execução - LOA 2020'!G22</f>
        <v>1188320.69</v>
      </c>
      <c r="H11" s="6">
        <f t="shared" ref="H11:H37" si="4">G11/D11</f>
        <v>0.34163688165102929</v>
      </c>
      <c r="I11" s="4">
        <f>'Execução - LOA 2020'!I22</f>
        <v>1150128.3700000001</v>
      </c>
      <c r="J11" s="6">
        <f t="shared" si="2"/>
        <v>0.33065676052916432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1377285.37</v>
      </c>
      <c r="F12" s="6">
        <f t="shared" si="3"/>
        <v>0.42418968530230117</v>
      </c>
      <c r="G12" s="4">
        <f>'Execução - LOA 2020'!G25</f>
        <v>1031537.97</v>
      </c>
      <c r="H12" s="6">
        <f t="shared" si="4"/>
        <v>0.3177030529785374</v>
      </c>
      <c r="I12" s="4">
        <f>'Execução - LOA 2020'!I25</f>
        <v>826803.35</v>
      </c>
      <c r="J12" s="6">
        <f t="shared" si="2"/>
        <v>0.25464690214736568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1688730.49</v>
      </c>
      <c r="F13" s="6">
        <f t="shared" si="3"/>
        <v>0.44378414877997696</v>
      </c>
      <c r="G13" s="4">
        <f>'Execução - LOA 2020'!G28</f>
        <v>935398.21</v>
      </c>
      <c r="H13" s="6">
        <f t="shared" si="4"/>
        <v>0.24581477083129122</v>
      </c>
      <c r="I13" s="4">
        <f>'Execução - LOA 2020'!I28</f>
        <v>926436.26</v>
      </c>
      <c r="J13" s="6">
        <f t="shared" si="2"/>
        <v>0.24345964585681487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464248.74</v>
      </c>
      <c r="F14" s="6">
        <f t="shared" si="3"/>
        <v>0.57202725530905574</v>
      </c>
      <c r="G14" s="4">
        <f>'Execução - LOA 2020'!G31</f>
        <v>319338.23999999999</v>
      </c>
      <c r="H14" s="6">
        <f t="shared" si="4"/>
        <v>0.39347479315167233</v>
      </c>
      <c r="I14" s="4">
        <f>'Execução - LOA 2020'!I31</f>
        <v>237547.08</v>
      </c>
      <c r="J14" s="6">
        <f t="shared" si="2"/>
        <v>0.29269525681228703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6190712.3100000005</v>
      </c>
      <c r="F15" s="6">
        <f t="shared" si="3"/>
        <v>0.29133770126459901</v>
      </c>
      <c r="G15" s="4">
        <f>SUM(G10:G14)</f>
        <v>4501882.33</v>
      </c>
      <c r="H15" s="6">
        <f t="shared" si="4"/>
        <v>0.21186060403215809</v>
      </c>
      <c r="I15" s="4">
        <f>SUM(I10:I14)</f>
        <v>3565275</v>
      </c>
      <c r="J15" s="6">
        <f t="shared" si="2"/>
        <v>0.16778344249631963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3528011.66</v>
      </c>
      <c r="F17" s="6">
        <f t="shared" ref="F17:F37" si="5">E17/D17</f>
        <v>0.63149070872247237</v>
      </c>
      <c r="G17" s="4">
        <f>'Execução - LOA 2020'!G34</f>
        <v>2411316.0699999998</v>
      </c>
      <c r="H17" s="6">
        <f t="shared" si="4"/>
        <v>0.43160959791107573</v>
      </c>
      <c r="I17" s="4">
        <f>'Execução - LOA 2020'!I34</f>
        <v>2244389.5099999998</v>
      </c>
      <c r="J17" s="6">
        <f t="shared" si="2"/>
        <v>0.40173084981220908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3843215.3</v>
      </c>
      <c r="F18" s="6">
        <f t="shared" si="5"/>
        <v>0.68773982307662851</v>
      </c>
      <c r="G18" s="4">
        <f>'Execução - LOA 2020'!G37</f>
        <v>2454584.98</v>
      </c>
      <c r="H18" s="6">
        <f t="shared" si="4"/>
        <v>0.43924571175384053</v>
      </c>
      <c r="I18" s="4">
        <f>'Execução - LOA 2020'!I37</f>
        <v>2313976.39</v>
      </c>
      <c r="J18" s="6">
        <f t="shared" si="2"/>
        <v>0.41408393463205029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7371226.96</v>
      </c>
      <c r="F19" s="6">
        <f>E19/D19</f>
        <v>0.65961874655536323</v>
      </c>
      <c r="G19" s="4">
        <f>SUM(G17:G18)</f>
        <v>4865901.05</v>
      </c>
      <c r="H19" s="6">
        <f t="shared" si="4"/>
        <v>0.43542812734983621</v>
      </c>
      <c r="I19" s="4">
        <f>SUM(I17:I18)</f>
        <v>4558365.9000000004</v>
      </c>
      <c r="J19" s="6">
        <f t="shared" si="2"/>
        <v>0.40790815662236923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3790672.8</v>
      </c>
      <c r="F22" s="6">
        <f t="shared" si="5"/>
        <v>0.80033984125680457</v>
      </c>
      <c r="G22" s="4">
        <f>'Execução - LOA 2020'!G42</f>
        <v>3629938.77</v>
      </c>
      <c r="H22" s="6">
        <f t="shared" si="4"/>
        <v>0.76640342552217133</v>
      </c>
      <c r="I22" s="4">
        <f>'Execução - LOA 2020'!I42</f>
        <v>3578932.04</v>
      </c>
      <c r="J22" s="6">
        <f t="shared" si="2"/>
        <v>0.75563417152820256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3319265.75</v>
      </c>
      <c r="F23" s="6">
        <f t="shared" si="5"/>
        <v>0.74503399071688803</v>
      </c>
      <c r="G23" s="4">
        <f>'Execução - LOA 2020'!G45</f>
        <v>2025074.9</v>
      </c>
      <c r="H23" s="6">
        <f t="shared" si="4"/>
        <v>0.45454318752501294</v>
      </c>
      <c r="I23" s="4">
        <f>'Execução - LOA 2020'!I45</f>
        <v>1890774.81</v>
      </c>
      <c r="J23" s="6">
        <f t="shared" si="2"/>
        <v>0.42439852917509413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7109938.5499999998</v>
      </c>
      <c r="F24" s="6">
        <f t="shared" si="5"/>
        <v>0.68298806595320216</v>
      </c>
      <c r="G24" s="4">
        <f>SUM(G21:G23)</f>
        <v>5655013.6699999999</v>
      </c>
      <c r="H24" s="6">
        <f t="shared" si="4"/>
        <v>0.54322647407581592</v>
      </c>
      <c r="I24" s="4">
        <f>SUM(I21:I23)</f>
        <v>5469706.8499999996</v>
      </c>
      <c r="J24" s="6">
        <f t="shared" si="2"/>
        <v>0.52542570889202433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22839536.16</v>
      </c>
      <c r="F26" s="6">
        <f t="shared" si="5"/>
        <v>0.91125872082132409</v>
      </c>
      <c r="G26" s="4">
        <f>'Execução - LOA 2020'!G48</f>
        <v>21902375.530000001</v>
      </c>
      <c r="H26" s="6">
        <f t="shared" si="4"/>
        <v>0.8738676025904053</v>
      </c>
      <c r="I26" s="4">
        <f>'Execução - LOA 2020'!I48</f>
        <v>21775640.809999999</v>
      </c>
      <c r="J26" s="6">
        <f t="shared" si="2"/>
        <v>0.86881110240485815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22640116.829999998</v>
      </c>
      <c r="F27" s="6">
        <f t="shared" si="5"/>
        <v>0.93555098668714498</v>
      </c>
      <c r="G27" s="4">
        <f>'Execução - LOA 2020'!G50</f>
        <v>19697038.989999998</v>
      </c>
      <c r="H27" s="6">
        <f t="shared" si="4"/>
        <v>0.81393503400528466</v>
      </c>
      <c r="I27" s="4">
        <f>'Execução - LOA 2020'!I50</f>
        <v>19375948.809999999</v>
      </c>
      <c r="J27" s="6">
        <f t="shared" si="2"/>
        <v>0.80066671754869712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278574798.85000002</v>
      </c>
      <c r="F28" s="6">
        <f t="shared" si="5"/>
        <v>0.94491325210120614</v>
      </c>
      <c r="G28" s="4">
        <f>'Execução - LOA 2020'!G52</f>
        <v>259053434.83000001</v>
      </c>
      <c r="H28" s="6">
        <f t="shared" si="4"/>
        <v>0.87869765888266083</v>
      </c>
      <c r="I28" s="4">
        <f>'Execução - LOA 2020'!I52</f>
        <v>254638029.03</v>
      </c>
      <c r="J28" s="6">
        <f t="shared" si="2"/>
        <v>0.86372079998857587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12732598.560000001</v>
      </c>
      <c r="F29" s="6">
        <f t="shared" si="5"/>
        <v>0.55893431355583778</v>
      </c>
      <c r="G29" s="4">
        <f>'Execução - LOA 2020'!G54</f>
        <v>12638205.279999999</v>
      </c>
      <c r="H29" s="6">
        <f t="shared" si="4"/>
        <v>0.55479064697336722</v>
      </c>
      <c r="I29" s="4">
        <f>'Execução - LOA 2020'!I54</f>
        <v>12619109.48</v>
      </c>
      <c r="J29" s="6">
        <f t="shared" si="2"/>
        <v>0.55395238149169801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383455.47</v>
      </c>
      <c r="F30" s="6">
        <f t="shared" si="5"/>
        <v>0.52823742449184818</v>
      </c>
      <c r="G30" s="4">
        <f>'Execução - LOA 2020'!G56</f>
        <v>161309.56</v>
      </c>
      <c r="H30" s="6">
        <f t="shared" si="4"/>
        <v>0.22221549354952025</v>
      </c>
      <c r="I30" s="4">
        <f>'Execução - LOA 2020'!I56</f>
        <v>161164.57999999999</v>
      </c>
      <c r="J30" s="6">
        <f t="shared" si="2"/>
        <v>0.22201577319658636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337170505.87000006</v>
      </c>
      <c r="F31" s="6">
        <f t="shared" si="5"/>
        <v>0.91725923306121937</v>
      </c>
      <c r="G31" s="17">
        <f>SUM(G26:G30)</f>
        <v>313452364.19</v>
      </c>
      <c r="H31" s="6">
        <f t="shared" si="4"/>
        <v>0.85273495211648465</v>
      </c>
      <c r="I31" s="17">
        <f>SUM(I26:I30)</f>
        <v>308569892.70999998</v>
      </c>
      <c r="J31" s="6">
        <f t="shared" si="2"/>
        <v>0.83945237856031829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11222754</v>
      </c>
      <c r="E33" s="4">
        <f>E8</f>
        <v>6245917.1000000006</v>
      </c>
      <c r="F33" s="6">
        <f>E33/D33</f>
        <v>0.55654049799184768</v>
      </c>
      <c r="G33" s="4">
        <f>G8</f>
        <v>5939975.9199999999</v>
      </c>
      <c r="H33" s="6">
        <f>G33/D33</f>
        <v>0.52927970442905548</v>
      </c>
      <c r="I33" s="4">
        <f>I8</f>
        <v>5782937.6699999999</v>
      </c>
      <c r="J33" s="6">
        <f t="shared" si="2"/>
        <v>0.51528686007017532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6190712.3100000005</v>
      </c>
      <c r="F34" s="6">
        <f t="shared" si="5"/>
        <v>0.29133770126459901</v>
      </c>
      <c r="G34" s="4">
        <f>G15</f>
        <v>4501882.33</v>
      </c>
      <c r="H34" s="6">
        <f t="shared" si="4"/>
        <v>0.21186060403215809</v>
      </c>
      <c r="I34" s="4">
        <f>I15</f>
        <v>3565275</v>
      </c>
      <c r="J34" s="6">
        <f t="shared" si="2"/>
        <v>0.16778344249631963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7371226.96</v>
      </c>
      <c r="F35" s="6">
        <f t="shared" si="5"/>
        <v>0.65961874655536323</v>
      </c>
      <c r="G35" s="4">
        <f>G19</f>
        <v>4865901.05</v>
      </c>
      <c r="H35" s="6">
        <f t="shared" si="4"/>
        <v>0.43542812734983621</v>
      </c>
      <c r="I35" s="4">
        <f>I19</f>
        <v>4558365.9000000004</v>
      </c>
      <c r="J35" s="6">
        <f t="shared" si="2"/>
        <v>0.40790815662236923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7109938.5499999998</v>
      </c>
      <c r="F36" s="6">
        <f t="shared" si="5"/>
        <v>0.68298806595320216</v>
      </c>
      <c r="G36" s="4">
        <f>G24</f>
        <v>5655013.6699999999</v>
      </c>
      <c r="H36" s="6">
        <f t="shared" si="4"/>
        <v>0.54322647407581592</v>
      </c>
      <c r="I36" s="4">
        <f>I24</f>
        <v>5469706.8499999996</v>
      </c>
      <c r="J36" s="6">
        <f t="shared" si="2"/>
        <v>0.52542570889202433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337170505.87000006</v>
      </c>
      <c r="F37" s="6">
        <f t="shared" si="5"/>
        <v>0.91725923306121937</v>
      </c>
      <c r="G37" s="4">
        <f>G31</f>
        <v>313452364.19</v>
      </c>
      <c r="H37" s="6">
        <f t="shared" si="4"/>
        <v>0.85273495211648465</v>
      </c>
      <c r="I37" s="4">
        <f>I31</f>
        <v>308569892.70999998</v>
      </c>
      <c r="J37" s="6">
        <f t="shared" si="2"/>
        <v>0.83945237856031829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2020-10-27T13:46:55Z</dcterms:modified>
</cp:coreProperties>
</file>