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<sst xmlns="http://schemas.openxmlformats.org/spreadsheetml/2006/main" count="207" uniqueCount="45">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</sst>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0.1314288275191989</c:v>
                </c:pt>
                <c:pt idx="1">
                  <c:v>4.1465600749030475E-2</c:v>
                </c:pt>
                <c:pt idx="2">
                  <c:v>4.0095960445764377E-2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0.35922941711719614</c:v>
                </c:pt>
                <c:pt idx="1">
                  <c:v>0.32645604265283618</c:v>
                </c:pt>
                <c:pt idx="2">
                  <c:v>0.3187320556073846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0.32155391882993484</c:v>
                </c:pt>
                <c:pt idx="1">
                  <c:v>0.23477954406439203</c:v>
                </c:pt>
                <c:pt idx="2">
                  <c:v>0.22297875302368872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0.4078625321492646</c:v>
                </c:pt>
                <c:pt idx="1">
                  <c:v>0.22595071291412994</c:v>
                </c:pt>
                <c:pt idx="2">
                  <c:v>0.22178761342412956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0.52376390643001036</c:v>
                </c:pt>
                <c:pt idx="1">
                  <c:v>0.32199345724723843</c:v>
                </c:pt>
                <c:pt idx="2">
                  <c:v>0.29269525681228703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0.58682876187240673</c:v>
                </c:pt>
                <c:pt idx="1">
                  <c:v>0.41166366643940477</c:v>
                </c:pt>
                <c:pt idx="2">
                  <c:v>0.34654565521329833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0.66774967064422741</c:v>
                </c:pt>
                <c:pt idx="1">
                  <c:v>0.41726142419842444</c:v>
                </c:pt>
                <c:pt idx="2">
                  <c:v>0.38993063754902757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0.78006848341827606</c:v>
                </c:pt>
                <c:pt idx="1">
                  <c:v>0.75523877247547622</c:v>
                </c:pt>
                <c:pt idx="2">
                  <c:v>0.75343472550154356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0.73492239944137028</c:v>
                </c:pt>
                <c:pt idx="1">
                  <c:v>0.42444992769102624</c:v>
                </c:pt>
                <c:pt idx="2">
                  <c:v>0.41361634203008762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0.90977988944419796</c:v>
                </c:pt>
                <c:pt idx="1">
                  <c:v>0.87277014951050969</c:v>
                </c:pt>
                <c:pt idx="2">
                  <c:v>0.85995478165793648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0.93474841700961753</c:v>
                </c:pt>
                <c:pt idx="1">
                  <c:v>0.81437028859119642</c:v>
                </c:pt>
                <c:pt idx="2">
                  <c:v>0.80070335880905963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0.91519409344585723</c:v>
                </c:pt>
                <c:pt idx="1">
                  <c:v>0.8733783687415585</c:v>
                </c:pt>
                <c:pt idx="2">
                  <c:v>0.86359936520914238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0.55833487458853404</c:v>
                </c:pt>
                <c:pt idx="1">
                  <c:v>0.5536220585884174</c:v>
                </c:pt>
                <c:pt idx="2">
                  <c:v>0.49790831651824347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0.45128006722550157</c:v>
                </c:pt>
                <c:pt idx="1">
                  <c:v>0.22113305276788603</c:v>
                </c:pt>
                <c:pt idx="2">
                  <c:v>0.21870639124415392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0.6714062632451645</c:v>
                </c:pt>
                <c:pt idx="1">
                  <c:v>0.6714062632451645</c:v>
                </c:pt>
                <c:pt idx="2">
                  <c:v>0.6714062632451645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0.15102314001686917</c:v>
                </c:pt>
                <c:pt idx="1">
                  <c:v>8.5521026124371999E-2</c:v>
                </c:pt>
                <c:pt idx="2">
                  <c:v>8.5521026124371999E-2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0.51596083100458234</c:v>
                </c:pt>
                <c:pt idx="1">
                  <c:v>0.49679731998046106</c:v>
                </c:pt>
                <c:pt idx="2">
                  <c:v>0.49679731998046106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0.26225677018679139</c:v>
                </c:pt>
                <c:pt idx="1">
                  <c:v>0.1614058880904404</c:v>
                </c:pt>
                <c:pt idx="2">
                  <c:v>0.15583529002837088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0.6272942235874942</c:v>
                </c:pt>
                <c:pt idx="1">
                  <c:v>0.41446289170424538</c:v>
                </c:pt>
                <c:pt idx="2">
                  <c:v>0.36824083101349347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0.66943761450475547</c:v>
                </c:pt>
                <c:pt idx="1">
                  <c:v>0.5252678085634187</c:v>
                </c:pt>
                <c:pt idx="2">
                  <c:v>0.51981056091191902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0.89308068152990583</c:v>
                </c:pt>
                <c:pt idx="1">
                  <c:v>0.84834797142699747</c:v>
                </c:pt>
                <c:pt idx="2">
                  <c:v>0.83527380444917809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546210.15</v>
      </c>
      <c r="F5" s="33">
        <f>E5/D5</f>
        <v>0.29814964519650655</v>
      </c>
      <c r="G5" s="43">
        <v>546210.15</v>
      </c>
      <c r="H5" s="33">
        <f>G5/D5</f>
        <v>0.29814964519650655</v>
      </c>
      <c r="I5" s="29">
        <v>546210.15</v>
      </c>
      <c r="J5" s="38">
        <f>I5/D5</f>
        <v>0.29814964519650655</v>
      </c>
    </row>
    <row r="6" spans="1:10" ht="22.5" x14ac:dyDescent="0.2">
      <c r="A6" s="54"/>
      <c r="B6" s="51"/>
      <c r="C6" s="25" t="s">
        <v>5</v>
      </c>
      <c r="D6" s="43">
        <v>5576364</v>
      </c>
      <c r="E6" s="43">
        <v>4427811.84</v>
      </c>
      <c r="F6" s="34">
        <f t="shared" ref="F6:F57" si="0">E6/D6</f>
        <v>0.79403206820788597</v>
      </c>
      <c r="G6" s="43">
        <v>4427811.84</v>
      </c>
      <c r="H6" s="34">
        <f t="shared" ref="H6:H57" si="1">G6/D6</f>
        <v>0.79403206820788597</v>
      </c>
      <c r="I6" s="27">
        <v>4427811.84</v>
      </c>
      <c r="J6" s="39">
        <f t="shared" ref="J6:J57" si="2">I6/D6</f>
        <v>0.79403206820788597</v>
      </c>
    </row>
    <row r="7" spans="1:10" ht="13.5" customHeight="1" x14ac:dyDescent="0.2">
      <c r="A7" s="54"/>
      <c r="B7" s="51"/>
      <c r="C7" s="15" t="s">
        <v>6</v>
      </c>
      <c r="D7" s="44">
        <v>7408364</v>
      </c>
      <c r="E7" s="44">
        <v>4974021.99</v>
      </c>
      <c r="F7" s="35">
        <f t="shared" si="0"/>
        <v>0.6714062632451645</v>
      </c>
      <c r="G7" s="44">
        <v>4974021.99</v>
      </c>
      <c r="H7" s="35">
        <f t="shared" si="1"/>
        <v>0.6714062632451645</v>
      </c>
      <c r="I7" s="28">
        <v>4974021.99</v>
      </c>
      <c r="J7" s="40">
        <f t="shared" si="2"/>
        <v>0.6714062632451645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>
        <v>23600</v>
      </c>
      <c r="F12" s="34">
        <f t="shared" si="0"/>
        <v>8.8388188940989654E-2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465749.86</v>
      </c>
      <c r="F13" s="34">
        <f t="shared" si="0"/>
        <v>0.15664793169172753</v>
      </c>
      <c r="G13" s="43">
        <v>277107.88</v>
      </c>
      <c r="H13" s="34">
        <f t="shared" si="1"/>
        <v>9.320105057568763E-2</v>
      </c>
      <c r="I13" s="27">
        <v>277107.88</v>
      </c>
      <c r="J13" s="39">
        <f t="shared" si="2"/>
        <v>9.320105057568763E-2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489349.86</v>
      </c>
      <c r="F14" s="35">
        <f t="shared" si="0"/>
        <v>0.15102314001686917</v>
      </c>
      <c r="G14" s="44">
        <v>277107.88</v>
      </c>
      <c r="H14" s="35">
        <f t="shared" si="1"/>
        <v>8.5521026124371999E-2</v>
      </c>
      <c r="I14" s="28">
        <v>277107.88</v>
      </c>
      <c r="J14" s="40">
        <f t="shared" si="2"/>
        <v>8.5521026124371999E-2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16161.8</v>
      </c>
      <c r="H17" s="33">
        <f t="shared" si="1"/>
        <v>1.6813193558018302E-2</v>
      </c>
      <c r="I17" s="29">
        <v>16161.8</v>
      </c>
      <c r="J17" s="38">
        <f t="shared" si="2"/>
        <v>1.6813193558018302E-2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693978.8</v>
      </c>
      <c r="F18" s="34">
        <f t="shared" si="0"/>
        <v>7.7574634331736711E-2</v>
      </c>
      <c r="G18" s="43">
        <v>394646.49</v>
      </c>
      <c r="H18" s="34">
        <f t="shared" si="1"/>
        <v>4.4114542334799542E-2</v>
      </c>
      <c r="I18" s="27">
        <v>381077.18</v>
      </c>
      <c r="J18" s="39">
        <f t="shared" si="2"/>
        <v>4.2597731934562566E-2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1302092.6000000001</v>
      </c>
      <c r="F19" s="35">
        <f t="shared" si="0"/>
        <v>0.1314288275191989</v>
      </c>
      <c r="G19" s="44">
        <v>410808.29</v>
      </c>
      <c r="H19" s="35">
        <f t="shared" si="1"/>
        <v>4.1465600749030475E-2</v>
      </c>
      <c r="I19" s="28">
        <v>397238.98</v>
      </c>
      <c r="J19" s="40">
        <f t="shared" si="2"/>
        <v>4.0095960445764377E-2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136317.99</v>
      </c>
      <c r="J20" s="39">
        <f t="shared" si="2"/>
        <v>0.29873463242738613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1096443.93</v>
      </c>
      <c r="F21" s="34">
        <f t="shared" si="0"/>
        <v>0.36282098559330134</v>
      </c>
      <c r="G21" s="43">
        <v>999198.96</v>
      </c>
      <c r="H21" s="34">
        <f t="shared" si="1"/>
        <v>0.33064194305950667</v>
      </c>
      <c r="I21" s="27">
        <v>972332.5</v>
      </c>
      <c r="J21" s="39">
        <f t="shared" si="2"/>
        <v>0.32175164303604536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1249513.07</v>
      </c>
      <c r="F22" s="35">
        <f t="shared" si="0"/>
        <v>0.35922941711719614</v>
      </c>
      <c r="G22" s="44">
        <v>1135516.95</v>
      </c>
      <c r="H22" s="35">
        <f t="shared" si="1"/>
        <v>0.32645604265283618</v>
      </c>
      <c r="I22" s="28">
        <v>1108650.49</v>
      </c>
      <c r="J22" s="40">
        <f t="shared" si="2"/>
        <v>0.3187320556073846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74160.41</v>
      </c>
      <c r="F23" s="34">
        <f t="shared" si="0"/>
        <v>0.41504130242553811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969880.79</v>
      </c>
      <c r="F24" s="34">
        <f t="shared" si="0"/>
        <v>0.31610948184265591</v>
      </c>
      <c r="G24" s="43">
        <v>748136.36</v>
      </c>
      <c r="H24" s="34">
        <f t="shared" si="1"/>
        <v>0.24383718034795873</v>
      </c>
      <c r="I24" s="27">
        <v>709820.82</v>
      </c>
      <c r="J24" s="39">
        <f t="shared" si="2"/>
        <v>0.23134914509578966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1044041.2</v>
      </c>
      <c r="F25" s="35">
        <f t="shared" si="0"/>
        <v>0.32155391882993484</v>
      </c>
      <c r="G25" s="44">
        <v>762296.78</v>
      </c>
      <c r="H25" s="35">
        <f t="shared" si="1"/>
        <v>0.23477954406439203</v>
      </c>
      <c r="I25" s="28">
        <v>723981.24</v>
      </c>
      <c r="J25" s="40">
        <f t="shared" si="2"/>
        <v>0.22297875302368872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1167138.07</v>
      </c>
      <c r="F27" s="34">
        <f t="shared" si="0"/>
        <v>0.34208023191878739</v>
      </c>
      <c r="G27" s="43">
        <v>859809.57</v>
      </c>
      <c r="H27" s="34">
        <f t="shared" si="1"/>
        <v>0.25200433836554814</v>
      </c>
      <c r="I27" s="27">
        <v>843967.74</v>
      </c>
      <c r="J27" s="39">
        <f t="shared" si="2"/>
        <v>0.24736120571508294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1552038.07</v>
      </c>
      <c r="F28" s="35">
        <f t="shared" si="0"/>
        <v>0.4078625321492646</v>
      </c>
      <c r="G28" s="44">
        <v>859809.57</v>
      </c>
      <c r="H28" s="35">
        <f t="shared" si="1"/>
        <v>0.22595071291412994</v>
      </c>
      <c r="I28" s="28">
        <v>843967.74</v>
      </c>
      <c r="J28" s="40">
        <f t="shared" si="2"/>
        <v>0.22178761342412956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373078.94</v>
      </c>
      <c r="F30" s="34">
        <f t="shared" si="0"/>
        <v>0.53875693340322695</v>
      </c>
      <c r="G30" s="43">
        <v>261325.06</v>
      </c>
      <c r="H30" s="34">
        <f t="shared" si="1"/>
        <v>0.37737506155403544</v>
      </c>
      <c r="I30" s="27">
        <v>237547.08</v>
      </c>
      <c r="J30" s="39">
        <f t="shared" si="2"/>
        <v>0.34303768623254643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425078.93</v>
      </c>
      <c r="F31" s="36">
        <f t="shared" si="0"/>
        <v>0.52376390643001036</v>
      </c>
      <c r="G31" s="44">
        <v>261325.06</v>
      </c>
      <c r="H31" s="36">
        <f t="shared" si="1"/>
        <v>0.32199345724723843</v>
      </c>
      <c r="I31" s="30">
        <v>237547.08</v>
      </c>
      <c r="J31" s="41">
        <f t="shared" si="2"/>
        <v>0.29269525681228703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70501</v>
      </c>
      <c r="J32" s="38">
        <f t="shared" si="2"/>
        <v>0.3183550534196718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3207993.34</v>
      </c>
      <c r="F33" s="34">
        <f t="shared" si="0"/>
        <v>0.59790998342138291</v>
      </c>
      <c r="G33" s="43">
        <v>2229381.16</v>
      </c>
      <c r="H33" s="34">
        <f t="shared" si="1"/>
        <v>0.41551496874851479</v>
      </c>
      <c r="I33" s="27">
        <v>1865579.92</v>
      </c>
      <c r="J33" s="39">
        <f t="shared" si="2"/>
        <v>0.34770921907165336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3278494.34</v>
      </c>
      <c r="F34" s="35">
        <f t="shared" si="0"/>
        <v>0.58682876187240673</v>
      </c>
      <c r="G34" s="44">
        <v>2299882.16</v>
      </c>
      <c r="H34" s="35">
        <f t="shared" si="1"/>
        <v>0.41166366643940477</v>
      </c>
      <c r="I34" s="28">
        <v>1936080.92</v>
      </c>
      <c r="J34" s="40">
        <f t="shared" si="2"/>
        <v>0.34654565521329833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10188</v>
      </c>
      <c r="H35" s="34">
        <f t="shared" si="1"/>
        <v>0.11452466866758844</v>
      </c>
      <c r="I35" s="27">
        <v>9313</v>
      </c>
      <c r="J35" s="39">
        <f t="shared" si="2"/>
        <v>0.10468867680616914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3653917.54</v>
      </c>
      <c r="F36" s="34">
        <f t="shared" si="0"/>
        <v>0.66444251124204279</v>
      </c>
      <c r="G36" s="43">
        <v>2321544.7799999998</v>
      </c>
      <c r="H36" s="34">
        <f t="shared" si="1"/>
        <v>0.42215869041862819</v>
      </c>
      <c r="I36" s="27">
        <v>2169690.37</v>
      </c>
      <c r="J36" s="39">
        <f t="shared" si="2"/>
        <v>0.3945448966153946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3731506.69</v>
      </c>
      <c r="F37" s="36">
        <f t="shared" si="0"/>
        <v>0.66774967064422741</v>
      </c>
      <c r="G37" s="44">
        <v>2331732.7799999998</v>
      </c>
      <c r="H37" s="36">
        <f t="shared" si="1"/>
        <v>0.41726142419842444</v>
      </c>
      <c r="I37" s="30">
        <v>2179003.37</v>
      </c>
      <c r="J37" s="41">
        <f t="shared" si="2"/>
        <v>0.38993063754902757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75306</v>
      </c>
      <c r="H40" s="34">
        <f t="shared" si="1"/>
        <v>0.21277569633987151</v>
      </c>
      <c r="I40" s="27">
        <v>75306</v>
      </c>
      <c r="J40" s="39">
        <f t="shared" si="2"/>
        <v>0.21277569633987151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3619354.98</v>
      </c>
      <c r="F41" s="34">
        <f t="shared" si="0"/>
        <v>0.82588289494791334</v>
      </c>
      <c r="G41" s="43">
        <v>3501753.3</v>
      </c>
      <c r="H41" s="34">
        <f t="shared" si="1"/>
        <v>0.79904794328778683</v>
      </c>
      <c r="I41" s="27">
        <v>3493208.74</v>
      </c>
      <c r="J41" s="39">
        <f t="shared" si="2"/>
        <v>0.79709820196983083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3694660.98</v>
      </c>
      <c r="F42" s="35">
        <f t="shared" si="0"/>
        <v>0.78006848341827606</v>
      </c>
      <c r="G42" s="44">
        <v>3577059.3</v>
      </c>
      <c r="H42" s="35">
        <f t="shared" si="1"/>
        <v>0.75523877247547622</v>
      </c>
      <c r="I42" s="28">
        <v>3568514.74</v>
      </c>
      <c r="J42" s="40">
        <f t="shared" si="2"/>
        <v>0.75343472550154356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74421.89</v>
      </c>
      <c r="F43" s="34">
        <f t="shared" si="0"/>
        <v>0.18916987999888157</v>
      </c>
      <c r="G43" s="43">
        <v>21651</v>
      </c>
      <c r="H43" s="34">
        <f t="shared" si="1"/>
        <v>5.5033768584159648E-2</v>
      </c>
      <c r="I43" s="27">
        <v>20568.75</v>
      </c>
      <c r="J43" s="39">
        <f t="shared" si="2"/>
        <v>5.2282842712365885E-2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3199794.83</v>
      </c>
      <c r="F44" s="34">
        <f t="shared" si="0"/>
        <v>0.78778258711587601</v>
      </c>
      <c r="G44" s="43">
        <v>1869352.8</v>
      </c>
      <c r="H44" s="34">
        <f t="shared" si="1"/>
        <v>0.46023062829197292</v>
      </c>
      <c r="I44" s="27">
        <v>1822169.4</v>
      </c>
      <c r="J44" s="39">
        <f t="shared" si="2"/>
        <v>0.44861417695814682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3274216.72</v>
      </c>
      <c r="F45" s="36">
        <f t="shared" si="0"/>
        <v>0.73492239944137028</v>
      </c>
      <c r="G45" s="44">
        <v>1891003.8</v>
      </c>
      <c r="H45" s="36">
        <f t="shared" si="1"/>
        <v>0.42444992769102624</v>
      </c>
      <c r="I45" s="30">
        <v>1842738.15</v>
      </c>
      <c r="J45" s="41">
        <f t="shared" si="2"/>
        <v>0.41361634203008762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22627236.289999999</v>
      </c>
      <c r="F47" s="34">
        <f t="shared" si="0"/>
        <v>0.94740098597005362</v>
      </c>
      <c r="G47" s="43">
        <v>21724739.57</v>
      </c>
      <c r="H47" s="34">
        <f t="shared" si="1"/>
        <v>0.90961350404321251</v>
      </c>
      <c r="I47" s="27">
        <v>21403622.98</v>
      </c>
      <c r="J47" s="39">
        <f t="shared" si="2"/>
        <v>0.89616837225255752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22802471.140000001</v>
      </c>
      <c r="F48" s="35">
        <f t="shared" si="0"/>
        <v>0.90977988944419796</v>
      </c>
      <c r="G48" s="44">
        <v>21874869.27</v>
      </c>
      <c r="H48" s="35">
        <f t="shared" si="1"/>
        <v>0.87277014951050969</v>
      </c>
      <c r="I48" s="28">
        <v>21553668.440000001</v>
      </c>
      <c r="J48" s="40">
        <f t="shared" si="2"/>
        <v>0.85995478165793648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24199768</v>
      </c>
      <c r="E49" s="43">
        <v>22620694.829999998</v>
      </c>
      <c r="F49" s="34">
        <f t="shared" si="0"/>
        <v>0.93474841700961753</v>
      </c>
      <c r="G49" s="43">
        <v>19707572.050000001</v>
      </c>
      <c r="H49" s="34">
        <f t="shared" si="1"/>
        <v>0.81437028859119642</v>
      </c>
      <c r="I49" s="27">
        <v>19376835.52</v>
      </c>
      <c r="J49" s="39">
        <f t="shared" si="2"/>
        <v>0.80070335880905963</v>
      </c>
    </row>
    <row r="50" spans="1:10" ht="13.5" customHeight="1" x14ac:dyDescent="0.2">
      <c r="A50" s="54"/>
      <c r="B50" s="51"/>
      <c r="C50" s="15" t="s">
        <v>6</v>
      </c>
      <c r="D50" s="44">
        <v>24199768</v>
      </c>
      <c r="E50" s="44">
        <v>22620694.829999998</v>
      </c>
      <c r="F50" s="35">
        <f t="shared" si="0"/>
        <v>0.93474841700961753</v>
      </c>
      <c r="G50" s="44">
        <v>19707572.050000001</v>
      </c>
      <c r="H50" s="35">
        <f t="shared" si="1"/>
        <v>0.81437028859119642</v>
      </c>
      <c r="I50" s="28">
        <v>19376835.52</v>
      </c>
      <c r="J50" s="40">
        <f t="shared" si="2"/>
        <v>0.80070335880905963</v>
      </c>
    </row>
    <row r="51" spans="1:10" ht="22.5" x14ac:dyDescent="0.2">
      <c r="A51" s="54"/>
      <c r="B51" s="51" t="s">
        <v>28</v>
      </c>
      <c r="C51" s="25" t="s">
        <v>5</v>
      </c>
      <c r="D51" s="43">
        <v>294815210</v>
      </c>
      <c r="E51" s="43">
        <v>269813138.85000002</v>
      </c>
      <c r="F51" s="34">
        <f t="shared" si="0"/>
        <v>0.91519409344585723</v>
      </c>
      <c r="G51" s="43">
        <v>257485227.19</v>
      </c>
      <c r="H51" s="34">
        <f t="shared" si="1"/>
        <v>0.8733783687415585</v>
      </c>
      <c r="I51" s="27">
        <v>254602228.21000001</v>
      </c>
      <c r="J51" s="39">
        <f t="shared" si="2"/>
        <v>0.86359936520914238</v>
      </c>
    </row>
    <row r="52" spans="1:10" ht="13.5" customHeight="1" x14ac:dyDescent="0.2">
      <c r="A52" s="54"/>
      <c r="B52" s="51"/>
      <c r="C52" s="15" t="s">
        <v>6</v>
      </c>
      <c r="D52" s="44">
        <v>294815210</v>
      </c>
      <c r="E52" s="44">
        <v>269813138.85000002</v>
      </c>
      <c r="F52" s="35">
        <f t="shared" si="0"/>
        <v>0.91519409344585723</v>
      </c>
      <c r="G52" s="44">
        <v>257485227.19</v>
      </c>
      <c r="H52" s="35">
        <f t="shared" si="1"/>
        <v>0.8733783687415585</v>
      </c>
      <c r="I52" s="28">
        <v>254602228.21000001</v>
      </c>
      <c r="J52" s="40">
        <f t="shared" si="2"/>
        <v>0.86359936520914238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22780134</v>
      </c>
      <c r="E53" s="43">
        <v>12718943.26</v>
      </c>
      <c r="F53" s="34">
        <f t="shared" si="0"/>
        <v>0.55833487458853404</v>
      </c>
      <c r="G53" s="43">
        <v>12611584.68</v>
      </c>
      <c r="H53" s="34">
        <f t="shared" si="1"/>
        <v>0.5536220585884174</v>
      </c>
      <c r="I53" s="27">
        <v>11342418.17</v>
      </c>
      <c r="J53" s="39">
        <f t="shared" si="2"/>
        <v>0.49790831651824347</v>
      </c>
    </row>
    <row r="54" spans="1:10" ht="13.5" customHeight="1" x14ac:dyDescent="0.2">
      <c r="A54" s="54"/>
      <c r="B54" s="51"/>
      <c r="C54" s="15" t="s">
        <v>6</v>
      </c>
      <c r="D54" s="44">
        <v>22780134</v>
      </c>
      <c r="E54" s="44">
        <v>12718943.26</v>
      </c>
      <c r="F54" s="35">
        <f t="shared" si="0"/>
        <v>0.55833487458853404</v>
      </c>
      <c r="G54" s="44">
        <v>12611584.68</v>
      </c>
      <c r="H54" s="35">
        <f t="shared" si="1"/>
        <v>0.5536220585884174</v>
      </c>
      <c r="I54" s="28">
        <v>11342418.17</v>
      </c>
      <c r="J54" s="40">
        <f t="shared" si="2"/>
        <v>0.49790831651824347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327590.96999999997</v>
      </c>
      <c r="F55" s="34">
        <f t="shared" si="0"/>
        <v>0.45128006722550157</v>
      </c>
      <c r="G55" s="43">
        <v>160523.79999999999</v>
      </c>
      <c r="H55" s="34">
        <f t="shared" si="1"/>
        <v>0.22113305276788603</v>
      </c>
      <c r="I55" s="27">
        <v>158762.25</v>
      </c>
      <c r="J55" s="39">
        <f t="shared" si="2"/>
        <v>0.21870639124415392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327590.96999999997</v>
      </c>
      <c r="F56" s="36">
        <f t="shared" si="0"/>
        <v>0.45128006722550157</v>
      </c>
      <c r="G56" s="44">
        <v>160523.79999999999</v>
      </c>
      <c r="H56" s="36">
        <f t="shared" si="1"/>
        <v>0.22113305276788603</v>
      </c>
      <c r="I56" s="30">
        <v>158762.25</v>
      </c>
      <c r="J56" s="41">
        <f t="shared" si="2"/>
        <v>0.21870639124415392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353624983.13000005</v>
      </c>
      <c r="F57" s="37">
        <f t="shared" si="0"/>
        <v>0.83868578487399925</v>
      </c>
      <c r="G57" s="31">
        <v>330944645.79000002</v>
      </c>
      <c r="H57" s="37">
        <f t="shared" si="1"/>
        <v>0.78489525131259585</v>
      </c>
      <c r="I57" s="31">
        <v>325447069.41000003</v>
      </c>
      <c r="J57" s="42">
        <f t="shared" si="2"/>
        <v>0.77185675182549918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4974021.99</v>
      </c>
      <c r="F3" s="6">
        <f t="shared" ref="F3:F8" si="0">E3/D3</f>
        <v>0.6714062632451645</v>
      </c>
      <c r="G3" s="4">
        <f>'Execução - LOA 2020'!G7</f>
        <v>4974021.99</v>
      </c>
      <c r="H3" s="6">
        <f>G3/D3</f>
        <v>0.6714062632451645</v>
      </c>
      <c r="I3" s="4">
        <f>'Execução - LOA 2020'!I7</f>
        <v>4974021.99</v>
      </c>
      <c r="J3" s="6">
        <f>I3/D3</f>
        <v>0.6714062632451645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489349.86</v>
      </c>
      <c r="F6" s="6">
        <f t="shared" si="0"/>
        <v>0.15102314001686917</v>
      </c>
      <c r="G6" s="4">
        <f>'Execução - LOA 2020'!G14</f>
        <v>277107.88</v>
      </c>
      <c r="H6" s="6">
        <f t="shared" si="1"/>
        <v>8.5521026124371999E-2</v>
      </c>
      <c r="I6" s="4">
        <f>'Execução - LOA 2020'!I14</f>
        <v>277107.88</v>
      </c>
      <c r="J6" s="6">
        <f t="shared" si="2"/>
        <v>8.5521026124371999E-2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">
      <c r="A8" s="64"/>
      <c r="B8" s="16"/>
      <c r="C8" s="3" t="s">
        <v>6</v>
      </c>
      <c r="D8" s="17">
        <f>SUM(D3:D7)</f>
        <v>11222754</v>
      </c>
      <c r="E8" s="17">
        <f>SUM(E3:E7)</f>
        <v>5790501.4800000004</v>
      </c>
      <c r="F8" s="6">
        <f t="shared" si="0"/>
        <v>0.51596083100458234</v>
      </c>
      <c r="G8" s="17">
        <f>SUM(G3:G7)</f>
        <v>5575434.1099999994</v>
      </c>
      <c r="H8" s="6">
        <f t="shared" si="1"/>
        <v>0.49679731998046106</v>
      </c>
      <c r="I8" s="17">
        <f>SUM(I3:I7)</f>
        <v>5575434.1099999994</v>
      </c>
      <c r="J8" s="6">
        <f t="shared" si="2"/>
        <v>0.49679731998046106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1302092.6000000001</v>
      </c>
      <c r="F10" s="6">
        <f t="shared" ref="F10:F15" si="3">E10/D10</f>
        <v>0.1314288275191989</v>
      </c>
      <c r="G10" s="4">
        <f>'Execução - LOA 2020'!G19</f>
        <v>410808.29</v>
      </c>
      <c r="H10" s="6">
        <f>G10/D10</f>
        <v>4.1465600749030475E-2</v>
      </c>
      <c r="I10" s="4">
        <f>'Execução - LOA 2020'!I19</f>
        <v>397238.98</v>
      </c>
      <c r="J10" s="6">
        <f t="shared" si="2"/>
        <v>4.0095960445764377E-2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1249513.07</v>
      </c>
      <c r="F11" s="6">
        <f t="shared" si="3"/>
        <v>0.35922941711719614</v>
      </c>
      <c r="G11" s="4">
        <f>'Execução - LOA 2020'!G22</f>
        <v>1135516.95</v>
      </c>
      <c r="H11" s="6">
        <f t="shared" ref="H11:H37" si="4">G11/D11</f>
        <v>0.32645604265283618</v>
      </c>
      <c r="I11" s="4">
        <f>'Execução - LOA 2020'!I22</f>
        <v>1108650.49</v>
      </c>
      <c r="J11" s="6">
        <f t="shared" si="2"/>
        <v>0.3187320556073846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1044041.2</v>
      </c>
      <c r="F12" s="6">
        <f t="shared" si="3"/>
        <v>0.32155391882993484</v>
      </c>
      <c r="G12" s="4">
        <f>'Execução - LOA 2020'!G25</f>
        <v>762296.78</v>
      </c>
      <c r="H12" s="6">
        <f t="shared" si="4"/>
        <v>0.23477954406439203</v>
      </c>
      <c r="I12" s="4">
        <f>'Execução - LOA 2020'!I25</f>
        <v>723981.24</v>
      </c>
      <c r="J12" s="6">
        <f t="shared" si="2"/>
        <v>0.22297875302368872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1552038.07</v>
      </c>
      <c r="F13" s="6">
        <f t="shared" si="3"/>
        <v>0.4078625321492646</v>
      </c>
      <c r="G13" s="4">
        <f>'Execução - LOA 2020'!G28</f>
        <v>859809.57</v>
      </c>
      <c r="H13" s="6">
        <f t="shared" si="4"/>
        <v>0.22595071291412994</v>
      </c>
      <c r="I13" s="4">
        <f>'Execução - LOA 2020'!I28</f>
        <v>843967.74</v>
      </c>
      <c r="J13" s="6">
        <f t="shared" si="2"/>
        <v>0.22178761342412956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425078.93</v>
      </c>
      <c r="F14" s="6">
        <f t="shared" si="3"/>
        <v>0.52376390643001036</v>
      </c>
      <c r="G14" s="4">
        <f>'Execução - LOA 2020'!G31</f>
        <v>261325.06</v>
      </c>
      <c r="H14" s="6">
        <f t="shared" si="4"/>
        <v>0.32199345724723843</v>
      </c>
      <c r="I14" s="4">
        <f>'Execução - LOA 2020'!I31</f>
        <v>237547.08</v>
      </c>
      <c r="J14" s="6">
        <f t="shared" si="2"/>
        <v>0.29269525681228703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5572763.8700000001</v>
      </c>
      <c r="F15" s="6">
        <f t="shared" si="3"/>
        <v>0.26225677018679139</v>
      </c>
      <c r="G15" s="4">
        <f>SUM(G10:G14)</f>
        <v>3429756.65</v>
      </c>
      <c r="H15" s="6">
        <f t="shared" si="4"/>
        <v>0.1614058880904404</v>
      </c>
      <c r="I15" s="4">
        <f>SUM(I10:I14)</f>
        <v>3311385.5300000003</v>
      </c>
      <c r="J15" s="6">
        <f t="shared" si="2"/>
        <v>0.15583529002837088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3278494.34</v>
      </c>
      <c r="F17" s="6">
        <f t="shared" ref="F17:F37" si="5">E17/D17</f>
        <v>0.58682876187240673</v>
      </c>
      <c r="G17" s="4">
        <f>'Execução - LOA 2020'!G34</f>
        <v>2299882.16</v>
      </c>
      <c r="H17" s="6">
        <f t="shared" si="4"/>
        <v>0.41166366643940477</v>
      </c>
      <c r="I17" s="4">
        <f>'Execução - LOA 2020'!I34</f>
        <v>1936080.92</v>
      </c>
      <c r="J17" s="6">
        <f t="shared" si="2"/>
        <v>0.34654565521329833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3731506.69</v>
      </c>
      <c r="F18" s="6">
        <f t="shared" si="5"/>
        <v>0.66774967064422741</v>
      </c>
      <c r="G18" s="4">
        <f>'Execução - LOA 2020'!G37</f>
        <v>2331732.7799999998</v>
      </c>
      <c r="H18" s="6">
        <f t="shared" si="4"/>
        <v>0.41726142419842444</v>
      </c>
      <c r="I18" s="4">
        <f>'Execução - LOA 2020'!I37</f>
        <v>2179003.37</v>
      </c>
      <c r="J18" s="6">
        <f t="shared" si="2"/>
        <v>0.38993063754902757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7010001.0299999993</v>
      </c>
      <c r="F19" s="6">
        <f>E19/D19</f>
        <v>0.6272942235874942</v>
      </c>
      <c r="G19" s="4">
        <f>SUM(G17:G18)</f>
        <v>4631614.9399999995</v>
      </c>
      <c r="H19" s="6">
        <f t="shared" si="4"/>
        <v>0.41446289170424538</v>
      </c>
      <c r="I19" s="4">
        <f>SUM(I17:I18)</f>
        <v>4115084.29</v>
      </c>
      <c r="J19" s="6">
        <f t="shared" si="2"/>
        <v>0.36824083101349347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3694660.98</v>
      </c>
      <c r="F22" s="6">
        <f t="shared" si="5"/>
        <v>0.78006848341827606</v>
      </c>
      <c r="G22" s="4">
        <f>'Execução - LOA 2020'!G42</f>
        <v>3577059.3</v>
      </c>
      <c r="H22" s="6">
        <f t="shared" si="4"/>
        <v>0.75523877247547622</v>
      </c>
      <c r="I22" s="4">
        <f>'Execução - LOA 2020'!I42</f>
        <v>3568514.74</v>
      </c>
      <c r="J22" s="6">
        <f t="shared" si="2"/>
        <v>0.75343472550154356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3274216.72</v>
      </c>
      <c r="F23" s="6">
        <f t="shared" si="5"/>
        <v>0.73492239944137028</v>
      </c>
      <c r="G23" s="4">
        <f>'Execução - LOA 2020'!G45</f>
        <v>1891003.8</v>
      </c>
      <c r="H23" s="6">
        <f t="shared" si="4"/>
        <v>0.42444992769102624</v>
      </c>
      <c r="I23" s="4">
        <f>'Execução - LOA 2020'!I45</f>
        <v>1842738.15</v>
      </c>
      <c r="J23" s="6">
        <f t="shared" si="2"/>
        <v>0.41361634203008762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6968877.7000000002</v>
      </c>
      <c r="F24" s="6">
        <f t="shared" si="5"/>
        <v>0.66943761450475547</v>
      </c>
      <c r="G24" s="4">
        <f>SUM(G21:G23)</f>
        <v>5468063.0999999996</v>
      </c>
      <c r="H24" s="6">
        <f t="shared" si="4"/>
        <v>0.5252678085634187</v>
      </c>
      <c r="I24" s="4">
        <f>SUM(I21:I23)</f>
        <v>5411252.8900000006</v>
      </c>
      <c r="J24" s="6">
        <f t="shared" si="2"/>
        <v>0.51981056091191902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22802471.140000001</v>
      </c>
      <c r="F26" s="6">
        <f t="shared" si="5"/>
        <v>0.90977988944419796</v>
      </c>
      <c r="G26" s="4">
        <f>'Execução - LOA 2020'!G48</f>
        <v>21874869.27</v>
      </c>
      <c r="H26" s="6">
        <f t="shared" si="4"/>
        <v>0.87277014951050969</v>
      </c>
      <c r="I26" s="4">
        <f>'Execução - LOA 2020'!I48</f>
        <v>21553668.440000001</v>
      </c>
      <c r="J26" s="6">
        <f t="shared" si="2"/>
        <v>0.85995478165793648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22620694.829999998</v>
      </c>
      <c r="F27" s="6">
        <f t="shared" si="5"/>
        <v>0.93474841700961753</v>
      </c>
      <c r="G27" s="4">
        <f>'Execução - LOA 2020'!G50</f>
        <v>19707572.050000001</v>
      </c>
      <c r="H27" s="6">
        <f t="shared" si="4"/>
        <v>0.81437028859119642</v>
      </c>
      <c r="I27" s="4">
        <f>'Execução - LOA 2020'!I50</f>
        <v>19376835.52</v>
      </c>
      <c r="J27" s="6">
        <f t="shared" si="2"/>
        <v>0.80070335880905963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269813138.85000002</v>
      </c>
      <c r="F28" s="6">
        <f t="shared" si="5"/>
        <v>0.91519409344585723</v>
      </c>
      <c r="G28" s="4">
        <f>'Execução - LOA 2020'!G52</f>
        <v>257485227.19</v>
      </c>
      <c r="H28" s="6">
        <f t="shared" si="4"/>
        <v>0.8733783687415585</v>
      </c>
      <c r="I28" s="4">
        <f>'Execução - LOA 2020'!I52</f>
        <v>254602228.21000001</v>
      </c>
      <c r="J28" s="6">
        <f t="shared" si="2"/>
        <v>0.86359936520914238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12718943.26</v>
      </c>
      <c r="F29" s="6">
        <f t="shared" si="5"/>
        <v>0.55833487458853404</v>
      </c>
      <c r="G29" s="4">
        <f>'Execução - LOA 2020'!G54</f>
        <v>12611584.68</v>
      </c>
      <c r="H29" s="6">
        <f t="shared" si="4"/>
        <v>0.5536220585884174</v>
      </c>
      <c r="I29" s="4">
        <f>'Execução - LOA 2020'!I54</f>
        <v>11342418.17</v>
      </c>
      <c r="J29" s="6">
        <f t="shared" si="2"/>
        <v>0.49790831651824347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327590.96999999997</v>
      </c>
      <c r="F30" s="6">
        <f t="shared" si="5"/>
        <v>0.45128006722550157</v>
      </c>
      <c r="G30" s="4">
        <f>'Execução - LOA 2020'!G56</f>
        <v>160523.79999999999</v>
      </c>
      <c r="H30" s="6">
        <f t="shared" si="4"/>
        <v>0.22113305276788603</v>
      </c>
      <c r="I30" s="4">
        <f>'Execução - LOA 2020'!I56</f>
        <v>158762.25</v>
      </c>
      <c r="J30" s="6">
        <f t="shared" si="2"/>
        <v>0.21870639124415392</v>
      </c>
    </row>
    <row r="31" spans="1:10" x14ac:dyDescent="0.2">
      <c r="A31" s="64"/>
      <c r="B31" s="8"/>
      <c r="C31" s="3" t="s">
        <v>6</v>
      </c>
      <c r="D31" s="17">
        <f>SUM(D26:D30)</f>
        <v>367584750</v>
      </c>
      <c r="E31" s="17">
        <f>SUM(E26:E30)</f>
        <v>328282839.05000007</v>
      </c>
      <c r="F31" s="6">
        <f t="shared" si="5"/>
        <v>0.89308068152990583</v>
      </c>
      <c r="G31" s="17">
        <f>SUM(G26:G30)</f>
        <v>311839776.99000001</v>
      </c>
      <c r="H31" s="6">
        <f t="shared" si="4"/>
        <v>0.84834797142699747</v>
      </c>
      <c r="I31" s="17">
        <f>SUM(I26:I30)</f>
        <v>307033912.59000003</v>
      </c>
      <c r="J31" s="6">
        <f t="shared" si="2"/>
        <v>0.83527380444917809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11222754</v>
      </c>
      <c r="E33" s="4">
        <f>E8</f>
        <v>5790501.4800000004</v>
      </c>
      <c r="F33" s="6">
        <f>E33/D33</f>
        <v>0.51596083100458234</v>
      </c>
      <c r="G33" s="4">
        <f>G8</f>
        <v>5575434.1099999994</v>
      </c>
      <c r="H33" s="6">
        <f>G33/D33</f>
        <v>0.49679731998046106</v>
      </c>
      <c r="I33" s="4">
        <f>I8</f>
        <v>5575434.1099999994</v>
      </c>
      <c r="J33" s="6">
        <f t="shared" si="2"/>
        <v>0.49679731998046106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5572763.8700000001</v>
      </c>
      <c r="F34" s="6">
        <f t="shared" si="5"/>
        <v>0.26225677018679139</v>
      </c>
      <c r="G34" s="4">
        <f>G15</f>
        <v>3429756.65</v>
      </c>
      <c r="H34" s="6">
        <f t="shared" si="4"/>
        <v>0.1614058880904404</v>
      </c>
      <c r="I34" s="4">
        <f>I15</f>
        <v>3311385.5300000003</v>
      </c>
      <c r="J34" s="6">
        <f t="shared" si="2"/>
        <v>0.15583529002837088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7010001.0299999993</v>
      </c>
      <c r="F35" s="6">
        <f t="shared" si="5"/>
        <v>0.6272942235874942</v>
      </c>
      <c r="G35" s="4">
        <f>G19</f>
        <v>4631614.9399999995</v>
      </c>
      <c r="H35" s="6">
        <f t="shared" si="4"/>
        <v>0.41446289170424538</v>
      </c>
      <c r="I35" s="4">
        <f>I19</f>
        <v>4115084.29</v>
      </c>
      <c r="J35" s="6">
        <f t="shared" si="2"/>
        <v>0.36824083101349347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6968877.7000000002</v>
      </c>
      <c r="F36" s="6">
        <f t="shared" si="5"/>
        <v>0.66943761450475547</v>
      </c>
      <c r="G36" s="4">
        <f>G24</f>
        <v>5468063.0999999996</v>
      </c>
      <c r="H36" s="6">
        <f t="shared" si="4"/>
        <v>0.5252678085634187</v>
      </c>
      <c r="I36" s="4">
        <f>I24</f>
        <v>5411252.8900000006</v>
      </c>
      <c r="J36" s="6">
        <f t="shared" si="2"/>
        <v>0.51981056091191902</v>
      </c>
    </row>
    <row r="37" spans="1:10" x14ac:dyDescent="0.2">
      <c r="A37" s="18" t="s">
        <v>25</v>
      </c>
      <c r="B37" s="8"/>
      <c r="C37" s="3"/>
      <c r="D37" s="4">
        <f>D31</f>
        <v>367584750</v>
      </c>
      <c r="E37" s="4">
        <f>E31</f>
        <v>328282839.05000007</v>
      </c>
      <c r="F37" s="6">
        <f t="shared" si="5"/>
        <v>0.89308068152990583</v>
      </c>
      <c r="G37" s="4">
        <f>G31</f>
        <v>311839776.99000001</v>
      </c>
      <c r="H37" s="6">
        <f t="shared" si="4"/>
        <v>0.84834797142699747</v>
      </c>
      <c r="I37" s="4">
        <f>I31</f>
        <v>307033912.59000003</v>
      </c>
      <c r="J37" s="6">
        <f t="shared" si="2"/>
        <v>0.83527380444917809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2020-10-19T11:55:59Z</dcterms:modified>
</cp:coreProperties>
</file>