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<sst xmlns="http://schemas.openxmlformats.org/spreadsheetml/2006/main" count="207" uniqueCount="45">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</sst>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0.12800062520143163</c:v>
                </c:pt>
                <c:pt idx="1">
                  <c:v>3.9441679173555171E-2</c:v>
                </c:pt>
                <c:pt idx="2">
                  <c:v>3.0712646864045536E-2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0.35609188644501721</c:v>
                </c:pt>
                <c:pt idx="1">
                  <c:v>0.31768164757935957</c:v>
                </c:pt>
                <c:pt idx="2">
                  <c:v>0.30687073769914458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0.33201410469554909</c:v>
                </c:pt>
                <c:pt idx="1">
                  <c:v>0.23379142692236382</c:v>
                </c:pt>
                <c:pt idx="2">
                  <c:v>0.22208304202642429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0.40595703042364367</c:v>
                </c:pt>
                <c:pt idx="1">
                  <c:v>0.22297702649753753</c:v>
                </c:pt>
                <c:pt idx="2">
                  <c:v>0.21580054592322229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0.50883361570260666</c:v>
                </c:pt>
                <c:pt idx="1">
                  <c:v>0.32199345724723843</c:v>
                </c:pt>
                <c:pt idx="2">
                  <c:v>0.29255610934159698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0.54710962216467784</c:v>
                </c:pt>
                <c:pt idx="1">
                  <c:v>0.3728202840302649</c:v>
                </c:pt>
                <c:pt idx="2">
                  <c:v>0.33297968478908946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0.66449168620492316</c:v>
                </c:pt>
                <c:pt idx="1">
                  <c:v>0.41321621235671996</c:v>
                </c:pt>
                <c:pt idx="2">
                  <c:v>0.37548512557393443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0.77974345532162148</c:v>
                </c:pt>
                <c:pt idx="1">
                  <c:v>0.75491374437882164</c:v>
                </c:pt>
                <c:pt idx="2">
                  <c:v>0.74407799373734385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0.7226588670688795</c:v>
                </c:pt>
                <c:pt idx="1">
                  <c:v>0.41950650331849143</c:v>
                </c:pt>
                <c:pt idx="2">
                  <c:v>0.40032074523471184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0.90644904869081111</c:v>
                </c:pt>
                <c:pt idx="1">
                  <c:v>0.8651283769773549</c:v>
                </c:pt>
                <c:pt idx="2">
                  <c:v>0.85830717048700234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0.93407902174929947</c:v>
                </c:pt>
                <c:pt idx="1">
                  <c:v>0.8139533424452664</c:v>
                </c:pt>
                <c:pt idx="2">
                  <c:v>0.80027028192997551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0.89767344551185124</c:v>
                </c:pt>
                <c:pt idx="1">
                  <c:v>0.8733783687415585</c:v>
                </c:pt>
                <c:pt idx="2">
                  <c:v>0.8635794936428145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0.55751592418200879</c:v>
                </c:pt>
                <c:pt idx="1">
                  <c:v>0.55337431641095702</c:v>
                </c:pt>
                <c:pt idx="2">
                  <c:v>0.49753803335836394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0.45150984619411366</c:v>
                </c:pt>
                <c:pt idx="1">
                  <c:v>0.22136283173649809</c:v>
                </c:pt>
                <c:pt idx="2">
                  <c:v>0.21856525901792909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0.6714062632451645</c:v>
                </c:pt>
                <c:pt idx="1">
                  <c:v>0.6714062632451645</c:v>
                </c:pt>
                <c:pt idx="2">
                  <c:v>0.6714062632451645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0.12206165548073579</c:v>
                </c:pt>
                <c:pt idx="1">
                  <c:v>8.5521026124371999E-2</c:v>
                </c:pt>
                <c:pt idx="2">
                  <c:v>8.5521026124371999E-2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0.50759907773083146</c:v>
                </c:pt>
                <c:pt idx="1">
                  <c:v>0.49679731998046106</c:v>
                </c:pt>
                <c:pt idx="2">
                  <c:v>0.49679731998046106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0.26083165507928607</c:v>
                </c:pt>
                <c:pt idx="1">
                  <c:v>0.15834246180550426</c:v>
                </c:pt>
                <c:pt idx="2">
                  <c:v>0.14830450849455223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0.60580791770473708</c:v>
                </c:pt>
                <c:pt idx="1">
                  <c:v>0.39302074786525359</c:v>
                </c:pt>
                <c:pt idx="2">
                  <c:v>0.35423503538842704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0.66404131181719817</c:v>
                </c:pt>
                <c:pt idx="1">
                  <c:v>0.52300429162286277</c:v>
                </c:pt>
                <c:pt idx="2">
                  <c:v>0.50986335125448023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0.8787070575425121</c:v>
                </c:pt>
                <c:pt idx="1">
                  <c:v>0.84778456919118661</c:v>
                </c:pt>
                <c:pt idx="2">
                  <c:v>0.8350937871334434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546210.15</v>
      </c>
      <c r="F5" s="33">
        <f>E5/D5</f>
        <v>0.29814964519650655</v>
      </c>
      <c r="G5" s="43">
        <v>546210.15</v>
      </c>
      <c r="H5" s="33">
        <f>G5/D5</f>
        <v>0.29814964519650655</v>
      </c>
      <c r="I5" s="29">
        <v>546210.15</v>
      </c>
      <c r="J5" s="38">
        <f>I5/D5</f>
        <v>0.29814964519650655</v>
      </c>
    </row>
    <row r="6" spans="1:10" ht="22.5" x14ac:dyDescent="0.2">
      <c r="A6" s="54"/>
      <c r="B6" s="51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">
      <c r="A7" s="54"/>
      <c r="B7" s="51"/>
      <c r="C7" s="15" t="s">
        <v>6</v>
      </c>
      <c r="D7" s="44">
        <v>7408364</v>
      </c>
      <c r="E7" s="44">
        <v>4974021.99</v>
      </c>
      <c r="F7" s="35">
        <f t="shared" si="0"/>
        <v>0.6714062632451645</v>
      </c>
      <c r="G7" s="44">
        <v>4974021.99</v>
      </c>
      <c r="H7" s="35">
        <f t="shared" si="1"/>
        <v>0.6714062632451645</v>
      </c>
      <c r="I7" s="28">
        <v>4974021.99</v>
      </c>
      <c r="J7" s="40">
        <f t="shared" si="2"/>
        <v>0.6714062632451645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>
        <v>23600</v>
      </c>
      <c r="F12" s="34">
        <f t="shared" si="0"/>
        <v>8.8388188940989654E-2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371907.96</v>
      </c>
      <c r="F13" s="34">
        <f t="shared" si="0"/>
        <v>0.12508562582002652</v>
      </c>
      <c r="G13" s="43">
        <v>277107.88</v>
      </c>
      <c r="H13" s="34">
        <f t="shared" si="1"/>
        <v>9.320105057568763E-2</v>
      </c>
      <c r="I13" s="27">
        <v>277107.88</v>
      </c>
      <c r="J13" s="39">
        <f t="shared" si="2"/>
        <v>9.320105057568763E-2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395507.96</v>
      </c>
      <c r="F14" s="35">
        <f t="shared" si="0"/>
        <v>0.12206165548073579</v>
      </c>
      <c r="G14" s="44">
        <v>277107.88</v>
      </c>
      <c r="H14" s="35">
        <f t="shared" si="1"/>
        <v>8.5521026124371999E-2</v>
      </c>
      <c r="I14" s="28">
        <v>277107.88</v>
      </c>
      <c r="J14" s="40">
        <f t="shared" si="2"/>
        <v>8.5521026124371999E-2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16161.8</v>
      </c>
      <c r="H17" s="33">
        <f t="shared" si="1"/>
        <v>1.6813193558018302E-2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660014.89</v>
      </c>
      <c r="F18" s="34">
        <f t="shared" si="0"/>
        <v>7.3778066052235927E-2</v>
      </c>
      <c r="G18" s="43">
        <v>374595.08</v>
      </c>
      <c r="H18" s="34">
        <f t="shared" si="1"/>
        <v>4.1873147066549668E-2</v>
      </c>
      <c r="I18" s="27">
        <v>292324.75</v>
      </c>
      <c r="J18" s="39">
        <f t="shared" si="2"/>
        <v>3.2676769934998517E-2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1268128.69</v>
      </c>
      <c r="F19" s="35">
        <f t="shared" si="0"/>
        <v>0.12800062520143163</v>
      </c>
      <c r="G19" s="44">
        <v>390756.88</v>
      </c>
      <c r="H19" s="35">
        <f t="shared" si="1"/>
        <v>3.9441679173555171E-2</v>
      </c>
      <c r="I19" s="28">
        <v>304276.55</v>
      </c>
      <c r="J19" s="40">
        <f t="shared" si="2"/>
        <v>3.0712646864045536E-2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1085530.6100000001</v>
      </c>
      <c r="F21" s="34">
        <f t="shared" si="0"/>
        <v>0.35920969147222848</v>
      </c>
      <c r="G21" s="43">
        <v>968678.85</v>
      </c>
      <c r="H21" s="34">
        <f t="shared" si="1"/>
        <v>0.32054262462868094</v>
      </c>
      <c r="I21" s="27">
        <v>938855.6</v>
      </c>
      <c r="J21" s="39">
        <f t="shared" si="2"/>
        <v>0.31067390205880413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1238599.75</v>
      </c>
      <c r="F22" s="35">
        <f t="shared" si="0"/>
        <v>0.35609188644501721</v>
      </c>
      <c r="G22" s="44">
        <v>1104996.8400000001</v>
      </c>
      <c r="H22" s="35">
        <f t="shared" si="1"/>
        <v>0.31768164757935957</v>
      </c>
      <c r="I22" s="28">
        <v>1067393.0900000001</v>
      </c>
      <c r="J22" s="40">
        <f t="shared" si="2"/>
        <v>0.30687073769914458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74160.41</v>
      </c>
      <c r="F23" s="34">
        <f t="shared" si="0"/>
        <v>0.41504130242553811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1003843.57</v>
      </c>
      <c r="F24" s="34">
        <f t="shared" si="0"/>
        <v>0.32717883892079341</v>
      </c>
      <c r="G24" s="43">
        <v>744928.08</v>
      </c>
      <c r="H24" s="34">
        <f t="shared" si="1"/>
        <v>0.24279151809867738</v>
      </c>
      <c r="I24" s="27">
        <v>706912.57</v>
      </c>
      <c r="J24" s="39">
        <f t="shared" si="2"/>
        <v>0.2304012704600121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1078003.98</v>
      </c>
      <c r="F25" s="35">
        <f t="shared" si="0"/>
        <v>0.33201410469554909</v>
      </c>
      <c r="G25" s="44">
        <v>759088.5</v>
      </c>
      <c r="H25" s="35">
        <f t="shared" si="1"/>
        <v>0.23379142692236382</v>
      </c>
      <c r="I25" s="28">
        <v>721072.99</v>
      </c>
      <c r="J25" s="40">
        <f t="shared" si="2"/>
        <v>0.22208304202642429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1159887.07</v>
      </c>
      <c r="F27" s="34">
        <f t="shared" si="0"/>
        <v>0.33995501312471355</v>
      </c>
      <c r="G27" s="43">
        <v>848493.81</v>
      </c>
      <c r="H27" s="34">
        <f t="shared" si="1"/>
        <v>0.24868776605535242</v>
      </c>
      <c r="I27" s="27">
        <v>821185.17</v>
      </c>
      <c r="J27" s="39">
        <f t="shared" si="2"/>
        <v>0.2406837893668132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1544787.07</v>
      </c>
      <c r="F28" s="35">
        <f t="shared" si="0"/>
        <v>0.40595703042364367</v>
      </c>
      <c r="G28" s="44">
        <v>848493.81</v>
      </c>
      <c r="H28" s="35">
        <f t="shared" si="1"/>
        <v>0.22297702649753753</v>
      </c>
      <c r="I28" s="28">
        <v>821185.17</v>
      </c>
      <c r="J28" s="40">
        <f t="shared" si="2"/>
        <v>0.21580054592322229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360961.74</v>
      </c>
      <c r="F30" s="34">
        <f t="shared" si="0"/>
        <v>0.52125869157420923</v>
      </c>
      <c r="G30" s="43">
        <v>261325.06</v>
      </c>
      <c r="H30" s="34">
        <f t="shared" si="1"/>
        <v>0.37737506155403544</v>
      </c>
      <c r="I30" s="27">
        <v>237434.15</v>
      </c>
      <c r="J30" s="39">
        <f t="shared" si="2"/>
        <v>0.34287460594586711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412961.73</v>
      </c>
      <c r="F31" s="36">
        <f t="shared" si="0"/>
        <v>0.50883361570260666</v>
      </c>
      <c r="G31" s="44">
        <v>261325.06</v>
      </c>
      <c r="H31" s="36">
        <f t="shared" si="1"/>
        <v>0.32199345724723843</v>
      </c>
      <c r="I31" s="30">
        <v>237434.15</v>
      </c>
      <c r="J31" s="41">
        <f t="shared" si="2"/>
        <v>0.29255610934159698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61188</v>
      </c>
      <c r="J32" s="38">
        <f t="shared" si="2"/>
        <v>0.27630117315559888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2986090.49</v>
      </c>
      <c r="F33" s="34">
        <f t="shared" si="0"/>
        <v>0.55655144077407892</v>
      </c>
      <c r="G33" s="43">
        <v>2012370.99</v>
      </c>
      <c r="H33" s="34">
        <f t="shared" si="1"/>
        <v>0.37506833018193608</v>
      </c>
      <c r="I33" s="27">
        <v>1799102.57</v>
      </c>
      <c r="J33" s="39">
        <f t="shared" si="2"/>
        <v>0.33531908386133608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3056591.49</v>
      </c>
      <c r="F34" s="35">
        <f t="shared" si="0"/>
        <v>0.54710962216467784</v>
      </c>
      <c r="G34" s="44">
        <v>2082871.99</v>
      </c>
      <c r="H34" s="35">
        <f t="shared" si="1"/>
        <v>0.3728202840302649</v>
      </c>
      <c r="I34" s="28">
        <v>1860290.57</v>
      </c>
      <c r="J34" s="40">
        <f t="shared" si="2"/>
        <v>0.33297968478908946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9313</v>
      </c>
      <c r="H35" s="34">
        <f t="shared" si="1"/>
        <v>0.10468867680616914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3635711.33</v>
      </c>
      <c r="F36" s="34">
        <f t="shared" si="0"/>
        <v>0.66113182353216082</v>
      </c>
      <c r="G36" s="43">
        <v>2299814.4</v>
      </c>
      <c r="H36" s="34">
        <f t="shared" si="1"/>
        <v>0.41820715399248221</v>
      </c>
      <c r="I36" s="27">
        <v>2098279.2200000002</v>
      </c>
      <c r="J36" s="39">
        <f t="shared" si="2"/>
        <v>0.38155921663842329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3713300.48</v>
      </c>
      <c r="F37" s="36">
        <f t="shared" si="0"/>
        <v>0.66449168620492316</v>
      </c>
      <c r="G37" s="44">
        <v>2309127.4</v>
      </c>
      <c r="H37" s="36">
        <f t="shared" si="1"/>
        <v>0.41321621235671996</v>
      </c>
      <c r="I37" s="30">
        <v>2098279.2200000002</v>
      </c>
      <c r="J37" s="41">
        <f t="shared" si="2"/>
        <v>0.37548512557393443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75306</v>
      </c>
      <c r="H40" s="34">
        <f t="shared" si="1"/>
        <v>0.21277569633987151</v>
      </c>
      <c r="I40" s="27">
        <v>54037.279999999999</v>
      </c>
      <c r="J40" s="39">
        <f t="shared" si="2"/>
        <v>0.15268132526375869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3617815.54</v>
      </c>
      <c r="F41" s="34">
        <f t="shared" si="0"/>
        <v>0.82553161767038075</v>
      </c>
      <c r="G41" s="43">
        <v>3500213.86</v>
      </c>
      <c r="H41" s="34">
        <f t="shared" si="1"/>
        <v>0.79869666601025413</v>
      </c>
      <c r="I41" s="27">
        <v>3470160.9</v>
      </c>
      <c r="J41" s="39">
        <f t="shared" si="2"/>
        <v>0.79183902818702145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3693121.54</v>
      </c>
      <c r="F42" s="35">
        <f t="shared" si="0"/>
        <v>0.77974345532162148</v>
      </c>
      <c r="G42" s="44">
        <v>3575519.86</v>
      </c>
      <c r="H42" s="35">
        <f t="shared" si="1"/>
        <v>0.75491374437882164</v>
      </c>
      <c r="I42" s="28">
        <v>3524198.18</v>
      </c>
      <c r="J42" s="40">
        <f t="shared" si="2"/>
        <v>0.74407799373734385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74421.89</v>
      </c>
      <c r="F43" s="34">
        <f t="shared" si="0"/>
        <v>0.18916987999888157</v>
      </c>
      <c r="G43" s="43">
        <v>21651</v>
      </c>
      <c r="H43" s="34">
        <f t="shared" si="1"/>
        <v>5.5033768584159648E-2</v>
      </c>
      <c r="I43" s="27">
        <v>3151</v>
      </c>
      <c r="J43" s="39">
        <f t="shared" si="2"/>
        <v>8.0093947073431732E-3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3145158.5</v>
      </c>
      <c r="F44" s="34">
        <f t="shared" si="0"/>
        <v>0.77433124048753077</v>
      </c>
      <c r="G44" s="43">
        <v>1847328.92</v>
      </c>
      <c r="H44" s="34">
        <f t="shared" si="1"/>
        <v>0.45480839652821647</v>
      </c>
      <c r="I44" s="27">
        <v>1780352.78</v>
      </c>
      <c r="J44" s="39">
        <f t="shared" si="2"/>
        <v>0.43831901528740891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3219580.39</v>
      </c>
      <c r="F45" s="36">
        <f t="shared" si="0"/>
        <v>0.7226588670688795</v>
      </c>
      <c r="G45" s="44">
        <v>1868979.92</v>
      </c>
      <c r="H45" s="36">
        <f t="shared" si="1"/>
        <v>0.41950650331849143</v>
      </c>
      <c r="I45" s="30">
        <v>1783503.78</v>
      </c>
      <c r="J45" s="41">
        <f t="shared" si="2"/>
        <v>0.40032074523471184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22543753.02</v>
      </c>
      <c r="F47" s="34">
        <f t="shared" si="0"/>
        <v>0.94390554661120629</v>
      </c>
      <c r="G47" s="43">
        <v>21533208.300000001</v>
      </c>
      <c r="H47" s="34">
        <f t="shared" si="1"/>
        <v>0.90159410159757269</v>
      </c>
      <c r="I47" s="27">
        <v>21362327.710000001</v>
      </c>
      <c r="J47" s="39">
        <f t="shared" si="2"/>
        <v>0.89443934184811569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22718987.870000001</v>
      </c>
      <c r="F48" s="35">
        <f t="shared" si="0"/>
        <v>0.90644904869081111</v>
      </c>
      <c r="G48" s="44">
        <v>21683338</v>
      </c>
      <c r="H48" s="35">
        <f t="shared" si="1"/>
        <v>0.8651283769773549</v>
      </c>
      <c r="I48" s="28">
        <v>21512373.170000002</v>
      </c>
      <c r="J48" s="40">
        <f t="shared" si="2"/>
        <v>0.85830717048700234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24199768</v>
      </c>
      <c r="E49" s="43">
        <v>22604495.620000001</v>
      </c>
      <c r="F49" s="34">
        <f t="shared" si="0"/>
        <v>0.93407902174929947</v>
      </c>
      <c r="G49" s="43">
        <v>19697482.050000001</v>
      </c>
      <c r="H49" s="34">
        <f t="shared" si="1"/>
        <v>0.8139533424452664</v>
      </c>
      <c r="I49" s="27">
        <v>19366355.16</v>
      </c>
      <c r="J49" s="39">
        <f t="shared" si="2"/>
        <v>0.80027028192997551</v>
      </c>
    </row>
    <row r="50" spans="1:10" ht="13.5" customHeight="1" x14ac:dyDescent="0.2">
      <c r="A50" s="54"/>
      <c r="B50" s="51"/>
      <c r="C50" s="15" t="s">
        <v>6</v>
      </c>
      <c r="D50" s="44">
        <v>24199768</v>
      </c>
      <c r="E50" s="44">
        <v>22604495.620000001</v>
      </c>
      <c r="F50" s="35">
        <f t="shared" si="0"/>
        <v>0.93407902174929947</v>
      </c>
      <c r="G50" s="44">
        <v>19697482.050000001</v>
      </c>
      <c r="H50" s="35">
        <f t="shared" si="1"/>
        <v>0.8139533424452664</v>
      </c>
      <c r="I50" s="28">
        <v>19366355.16</v>
      </c>
      <c r="J50" s="40">
        <f t="shared" si="2"/>
        <v>0.80027028192997551</v>
      </c>
    </row>
    <row r="51" spans="1:10" ht="22.5" x14ac:dyDescent="0.2">
      <c r="A51" s="54"/>
      <c r="B51" s="51" t="s">
        <v>28</v>
      </c>
      <c r="C51" s="25" t="s">
        <v>5</v>
      </c>
      <c r="D51" s="43">
        <v>294815210</v>
      </c>
      <c r="E51" s="43">
        <v>264647785.34999999</v>
      </c>
      <c r="F51" s="34">
        <f t="shared" si="0"/>
        <v>0.89767344551185124</v>
      </c>
      <c r="G51" s="43">
        <v>257485227.19</v>
      </c>
      <c r="H51" s="34">
        <f t="shared" si="1"/>
        <v>0.8733783687415585</v>
      </c>
      <c r="I51" s="27">
        <v>254596369.77000001</v>
      </c>
      <c r="J51" s="39">
        <f t="shared" si="2"/>
        <v>0.8635794936428145</v>
      </c>
    </row>
    <row r="52" spans="1:10" ht="13.5" customHeight="1" x14ac:dyDescent="0.2">
      <c r="A52" s="54"/>
      <c r="B52" s="51"/>
      <c r="C52" s="15" t="s">
        <v>6</v>
      </c>
      <c r="D52" s="44">
        <v>294815210</v>
      </c>
      <c r="E52" s="44">
        <v>264647785.34999999</v>
      </c>
      <c r="F52" s="35">
        <f t="shared" si="0"/>
        <v>0.89767344551185124</v>
      </c>
      <c r="G52" s="44">
        <v>257485227.19</v>
      </c>
      <c r="H52" s="35">
        <f t="shared" si="1"/>
        <v>0.8733783687415585</v>
      </c>
      <c r="I52" s="28">
        <v>254596369.77000001</v>
      </c>
      <c r="J52" s="40">
        <f t="shared" si="2"/>
        <v>0.8635794936428145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22780134</v>
      </c>
      <c r="E53" s="43">
        <v>12700287.460000001</v>
      </c>
      <c r="F53" s="34">
        <f t="shared" si="0"/>
        <v>0.55751592418200879</v>
      </c>
      <c r="G53" s="43">
        <v>12605941.08</v>
      </c>
      <c r="H53" s="34">
        <f t="shared" si="1"/>
        <v>0.55337431641095702</v>
      </c>
      <c r="I53" s="27">
        <v>11333983.07</v>
      </c>
      <c r="J53" s="39">
        <f t="shared" si="2"/>
        <v>0.49753803335836394</v>
      </c>
    </row>
    <row r="54" spans="1:10" ht="13.5" customHeight="1" x14ac:dyDescent="0.2">
      <c r="A54" s="54"/>
      <c r="B54" s="51"/>
      <c r="C54" s="15" t="s">
        <v>6</v>
      </c>
      <c r="D54" s="44">
        <v>22780134</v>
      </c>
      <c r="E54" s="44">
        <v>12700287.460000001</v>
      </c>
      <c r="F54" s="35">
        <f t="shared" si="0"/>
        <v>0.55751592418200879</v>
      </c>
      <c r="G54" s="44">
        <v>12605941.08</v>
      </c>
      <c r="H54" s="35">
        <f t="shared" si="1"/>
        <v>0.55337431641095702</v>
      </c>
      <c r="I54" s="28">
        <v>11333983.07</v>
      </c>
      <c r="J54" s="40">
        <f t="shared" si="2"/>
        <v>0.49753803335836394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327757.77</v>
      </c>
      <c r="F55" s="34">
        <f t="shared" si="0"/>
        <v>0.45150984619411366</v>
      </c>
      <c r="G55" s="43">
        <v>160690.6</v>
      </c>
      <c r="H55" s="34">
        <f t="shared" si="1"/>
        <v>0.22136283173649809</v>
      </c>
      <c r="I55" s="27">
        <v>158659.79999999999</v>
      </c>
      <c r="J55" s="39">
        <f t="shared" si="2"/>
        <v>0.21856525901792909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327757.77</v>
      </c>
      <c r="F56" s="36">
        <f t="shared" si="0"/>
        <v>0.45150984619411366</v>
      </c>
      <c r="G56" s="44">
        <v>160690.6</v>
      </c>
      <c r="H56" s="36">
        <f t="shared" si="1"/>
        <v>0.22136283173649809</v>
      </c>
      <c r="I56" s="30">
        <v>158659.79999999999</v>
      </c>
      <c r="J56" s="41">
        <f t="shared" si="2"/>
        <v>0.21856525901792909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347921048.76999992</v>
      </c>
      <c r="F57" s="37">
        <f t="shared" si="0"/>
        <v>0.82515787000994156</v>
      </c>
      <c r="G57" s="31">
        <v>330409273.29000002</v>
      </c>
      <c r="H57" s="37">
        <f t="shared" si="1"/>
        <v>0.78362551832770266</v>
      </c>
      <c r="I57" s="31">
        <v>324960808.78000003</v>
      </c>
      <c r="J57" s="42">
        <f t="shared" si="2"/>
        <v>0.77070349654778902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4974021.99</v>
      </c>
      <c r="F3" s="6">
        <f t="shared" ref="F3:F8" si="0">E3/D3</f>
        <v>0.6714062632451645</v>
      </c>
      <c r="G3" s="4">
        <f>'Execução - LOA 2020'!G7</f>
        <v>4974021.99</v>
      </c>
      <c r="H3" s="6">
        <f>G3/D3</f>
        <v>0.6714062632451645</v>
      </c>
      <c r="I3" s="4">
        <f>'Execução - LOA 2020'!I7</f>
        <v>4974021.99</v>
      </c>
      <c r="J3" s="6">
        <f>I3/D3</f>
        <v>0.6714062632451645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395507.96</v>
      </c>
      <c r="F6" s="6">
        <f t="shared" si="0"/>
        <v>0.12206165548073579</v>
      </c>
      <c r="G6" s="4">
        <f>'Execução - LOA 2020'!G14</f>
        <v>277107.88</v>
      </c>
      <c r="H6" s="6">
        <f t="shared" si="1"/>
        <v>8.5521026124371999E-2</v>
      </c>
      <c r="I6" s="4">
        <f>'Execução - LOA 2020'!I14</f>
        <v>277107.88</v>
      </c>
      <c r="J6" s="6">
        <f t="shared" si="2"/>
        <v>8.5521026124371999E-2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">
      <c r="A8" s="64"/>
      <c r="B8" s="16"/>
      <c r="C8" s="3" t="s">
        <v>6</v>
      </c>
      <c r="D8" s="17">
        <f>SUM(D3:D7)</f>
        <v>11222754</v>
      </c>
      <c r="E8" s="17">
        <f>SUM(E3:E7)</f>
        <v>5696659.5800000001</v>
      </c>
      <c r="F8" s="6">
        <f t="shared" si="0"/>
        <v>0.50759907773083146</v>
      </c>
      <c r="G8" s="17">
        <f>SUM(G3:G7)</f>
        <v>5575434.1099999994</v>
      </c>
      <c r="H8" s="6">
        <f t="shared" si="1"/>
        <v>0.49679731998046106</v>
      </c>
      <c r="I8" s="17">
        <f>SUM(I3:I7)</f>
        <v>5575434.1099999994</v>
      </c>
      <c r="J8" s="6">
        <f t="shared" si="2"/>
        <v>0.49679731998046106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1268128.69</v>
      </c>
      <c r="F10" s="6">
        <f t="shared" ref="F10:F15" si="3">E10/D10</f>
        <v>0.12800062520143163</v>
      </c>
      <c r="G10" s="4">
        <f>'Execução - LOA 2020'!G19</f>
        <v>390756.88</v>
      </c>
      <c r="H10" s="6">
        <f>G10/D10</f>
        <v>3.9441679173555171E-2</v>
      </c>
      <c r="I10" s="4">
        <f>'Execução - LOA 2020'!I19</f>
        <v>304276.55</v>
      </c>
      <c r="J10" s="6">
        <f t="shared" si="2"/>
        <v>3.0712646864045536E-2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1238599.75</v>
      </c>
      <c r="F11" s="6">
        <f t="shared" si="3"/>
        <v>0.35609188644501721</v>
      </c>
      <c r="G11" s="4">
        <f>'Execução - LOA 2020'!G22</f>
        <v>1104996.8400000001</v>
      </c>
      <c r="H11" s="6">
        <f t="shared" ref="H11:H37" si="4">G11/D11</f>
        <v>0.31768164757935957</v>
      </c>
      <c r="I11" s="4">
        <f>'Execução - LOA 2020'!I22</f>
        <v>1067393.0900000001</v>
      </c>
      <c r="J11" s="6">
        <f t="shared" si="2"/>
        <v>0.30687073769914458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1078003.98</v>
      </c>
      <c r="F12" s="6">
        <f t="shared" si="3"/>
        <v>0.33201410469554909</v>
      </c>
      <c r="G12" s="4">
        <f>'Execução - LOA 2020'!G25</f>
        <v>759088.5</v>
      </c>
      <c r="H12" s="6">
        <f t="shared" si="4"/>
        <v>0.23379142692236382</v>
      </c>
      <c r="I12" s="4">
        <f>'Execução - LOA 2020'!I25</f>
        <v>721072.99</v>
      </c>
      <c r="J12" s="6">
        <f t="shared" si="2"/>
        <v>0.22208304202642429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1544787.07</v>
      </c>
      <c r="F13" s="6">
        <f t="shared" si="3"/>
        <v>0.40595703042364367</v>
      </c>
      <c r="G13" s="4">
        <f>'Execução - LOA 2020'!G28</f>
        <v>848493.81</v>
      </c>
      <c r="H13" s="6">
        <f t="shared" si="4"/>
        <v>0.22297702649753753</v>
      </c>
      <c r="I13" s="4">
        <f>'Execução - LOA 2020'!I28</f>
        <v>821185.17</v>
      </c>
      <c r="J13" s="6">
        <f t="shared" si="2"/>
        <v>0.21580054592322229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412961.73</v>
      </c>
      <c r="F14" s="6">
        <f t="shared" si="3"/>
        <v>0.50883361570260666</v>
      </c>
      <c r="G14" s="4">
        <f>'Execução - LOA 2020'!G31</f>
        <v>261325.06</v>
      </c>
      <c r="H14" s="6">
        <f t="shared" si="4"/>
        <v>0.32199345724723843</v>
      </c>
      <c r="I14" s="4">
        <f>'Execução - LOA 2020'!I31</f>
        <v>237434.15</v>
      </c>
      <c r="J14" s="6">
        <f t="shared" si="2"/>
        <v>0.29255610934159698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5542481.2200000007</v>
      </c>
      <c r="F15" s="6">
        <f t="shared" si="3"/>
        <v>0.26083165507928607</v>
      </c>
      <c r="G15" s="4">
        <f>SUM(G10:G14)</f>
        <v>3364661.0900000003</v>
      </c>
      <c r="H15" s="6">
        <f t="shared" si="4"/>
        <v>0.15834246180550426</v>
      </c>
      <c r="I15" s="4">
        <f>SUM(I10:I14)</f>
        <v>3151361.95</v>
      </c>
      <c r="J15" s="6">
        <f t="shared" si="2"/>
        <v>0.14830450849455223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3056591.49</v>
      </c>
      <c r="F17" s="6">
        <f t="shared" ref="F17:F37" si="5">E17/D17</f>
        <v>0.54710962216467784</v>
      </c>
      <c r="G17" s="4">
        <f>'Execução - LOA 2020'!G34</f>
        <v>2082871.99</v>
      </c>
      <c r="H17" s="6">
        <f t="shared" si="4"/>
        <v>0.3728202840302649</v>
      </c>
      <c r="I17" s="4">
        <f>'Execução - LOA 2020'!I34</f>
        <v>1860290.57</v>
      </c>
      <c r="J17" s="6">
        <f t="shared" si="2"/>
        <v>0.33297968478908946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3713300.48</v>
      </c>
      <c r="F18" s="6">
        <f t="shared" si="5"/>
        <v>0.66449168620492316</v>
      </c>
      <c r="G18" s="4">
        <f>'Execução - LOA 2020'!G37</f>
        <v>2309127.4</v>
      </c>
      <c r="H18" s="6">
        <f t="shared" si="4"/>
        <v>0.41321621235671996</v>
      </c>
      <c r="I18" s="4">
        <f>'Execução - LOA 2020'!I37</f>
        <v>2098279.2200000002</v>
      </c>
      <c r="J18" s="6">
        <f t="shared" si="2"/>
        <v>0.37548512557393443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6769891.9700000007</v>
      </c>
      <c r="F19" s="6">
        <f>E19/D19</f>
        <v>0.60580791770473708</v>
      </c>
      <c r="G19" s="4">
        <f>SUM(G17:G18)</f>
        <v>4391999.3899999997</v>
      </c>
      <c r="H19" s="6">
        <f t="shared" si="4"/>
        <v>0.39302074786525359</v>
      </c>
      <c r="I19" s="4">
        <f>SUM(I17:I18)</f>
        <v>3958569.79</v>
      </c>
      <c r="J19" s="6">
        <f t="shared" si="2"/>
        <v>0.35423503538842704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3693121.54</v>
      </c>
      <c r="F22" s="6">
        <f t="shared" si="5"/>
        <v>0.77974345532162148</v>
      </c>
      <c r="G22" s="4">
        <f>'Execução - LOA 2020'!G42</f>
        <v>3575519.86</v>
      </c>
      <c r="H22" s="6">
        <f t="shared" si="4"/>
        <v>0.75491374437882164</v>
      </c>
      <c r="I22" s="4">
        <f>'Execução - LOA 2020'!I42</f>
        <v>3524198.18</v>
      </c>
      <c r="J22" s="6">
        <f t="shared" si="2"/>
        <v>0.74407799373734385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3219580.39</v>
      </c>
      <c r="F23" s="6">
        <f t="shared" si="5"/>
        <v>0.7226588670688795</v>
      </c>
      <c r="G23" s="4">
        <f>'Execução - LOA 2020'!G45</f>
        <v>1868979.92</v>
      </c>
      <c r="H23" s="6">
        <f t="shared" si="4"/>
        <v>0.41950650331849143</v>
      </c>
      <c r="I23" s="4">
        <f>'Execução - LOA 2020'!I45</f>
        <v>1783503.78</v>
      </c>
      <c r="J23" s="6">
        <f t="shared" si="2"/>
        <v>0.40032074523471184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6912701.9299999997</v>
      </c>
      <c r="F24" s="6">
        <f t="shared" si="5"/>
        <v>0.66404131181719817</v>
      </c>
      <c r="G24" s="4">
        <f>SUM(G21:G23)</f>
        <v>5444499.7799999993</v>
      </c>
      <c r="H24" s="6">
        <f t="shared" si="4"/>
        <v>0.52300429162286277</v>
      </c>
      <c r="I24" s="4">
        <f>SUM(I21:I23)</f>
        <v>5307701.96</v>
      </c>
      <c r="J24" s="6">
        <f t="shared" si="2"/>
        <v>0.50986335125448023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22718987.870000001</v>
      </c>
      <c r="F26" s="6">
        <f t="shared" si="5"/>
        <v>0.90644904869081111</v>
      </c>
      <c r="G26" s="4">
        <f>'Execução - LOA 2020'!G48</f>
        <v>21683338</v>
      </c>
      <c r="H26" s="6">
        <f t="shared" si="4"/>
        <v>0.8651283769773549</v>
      </c>
      <c r="I26" s="4">
        <f>'Execução - LOA 2020'!I48</f>
        <v>21512373.170000002</v>
      </c>
      <c r="J26" s="6">
        <f t="shared" si="2"/>
        <v>0.85830717048700234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22604495.620000001</v>
      </c>
      <c r="F27" s="6">
        <f t="shared" si="5"/>
        <v>0.93407902174929947</v>
      </c>
      <c r="G27" s="4">
        <f>'Execução - LOA 2020'!G50</f>
        <v>19697482.050000001</v>
      </c>
      <c r="H27" s="6">
        <f t="shared" si="4"/>
        <v>0.8139533424452664</v>
      </c>
      <c r="I27" s="4">
        <f>'Execução - LOA 2020'!I50</f>
        <v>19366355.16</v>
      </c>
      <c r="J27" s="6">
        <f t="shared" si="2"/>
        <v>0.80027028192997551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264647785.34999999</v>
      </c>
      <c r="F28" s="6">
        <f t="shared" si="5"/>
        <v>0.89767344551185124</v>
      </c>
      <c r="G28" s="4">
        <f>'Execução - LOA 2020'!G52</f>
        <v>257485227.19</v>
      </c>
      <c r="H28" s="6">
        <f t="shared" si="4"/>
        <v>0.8733783687415585</v>
      </c>
      <c r="I28" s="4">
        <f>'Execução - LOA 2020'!I52</f>
        <v>254596369.77000001</v>
      </c>
      <c r="J28" s="6">
        <f t="shared" si="2"/>
        <v>0.8635794936428145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12700287.460000001</v>
      </c>
      <c r="F29" s="6">
        <f t="shared" si="5"/>
        <v>0.55751592418200879</v>
      </c>
      <c r="G29" s="4">
        <f>'Execução - LOA 2020'!G54</f>
        <v>12605941.08</v>
      </c>
      <c r="H29" s="6">
        <f t="shared" si="4"/>
        <v>0.55337431641095702</v>
      </c>
      <c r="I29" s="4">
        <f>'Execução - LOA 2020'!I54</f>
        <v>11333983.07</v>
      </c>
      <c r="J29" s="6">
        <f t="shared" si="2"/>
        <v>0.49753803335836394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327757.77</v>
      </c>
      <c r="F30" s="6">
        <f t="shared" si="5"/>
        <v>0.45150984619411366</v>
      </c>
      <c r="G30" s="4">
        <f>'Execução - LOA 2020'!G56</f>
        <v>160690.6</v>
      </c>
      <c r="H30" s="6">
        <f t="shared" si="4"/>
        <v>0.22136283173649809</v>
      </c>
      <c r="I30" s="4">
        <f>'Execução - LOA 2020'!I56</f>
        <v>158659.79999999999</v>
      </c>
      <c r="J30" s="6">
        <f t="shared" si="2"/>
        <v>0.21856525901792909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322999314.06999993</v>
      </c>
      <c r="F31" s="6">
        <f t="shared" si="5"/>
        <v>0.8787070575425121</v>
      </c>
      <c r="G31" s="17">
        <f>SUM(G26:G30)</f>
        <v>311632678.92000002</v>
      </c>
      <c r="H31" s="6">
        <f t="shared" si="4"/>
        <v>0.84778456919118661</v>
      </c>
      <c r="I31" s="17">
        <f>SUM(I26:I30)</f>
        <v>306967740.97000003</v>
      </c>
      <c r="J31" s="6">
        <f t="shared" si="2"/>
        <v>0.8350937871334434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11222754</v>
      </c>
      <c r="E33" s="4">
        <f>E8</f>
        <v>5696659.5800000001</v>
      </c>
      <c r="F33" s="6">
        <f>E33/D33</f>
        <v>0.50759907773083146</v>
      </c>
      <c r="G33" s="4">
        <f>G8</f>
        <v>5575434.1099999994</v>
      </c>
      <c r="H33" s="6">
        <f>G33/D33</f>
        <v>0.49679731998046106</v>
      </c>
      <c r="I33" s="4">
        <f>I8</f>
        <v>5575434.1099999994</v>
      </c>
      <c r="J33" s="6">
        <f t="shared" si="2"/>
        <v>0.49679731998046106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5542481.2200000007</v>
      </c>
      <c r="F34" s="6">
        <f t="shared" si="5"/>
        <v>0.26083165507928607</v>
      </c>
      <c r="G34" s="4">
        <f>G15</f>
        <v>3364661.0900000003</v>
      </c>
      <c r="H34" s="6">
        <f t="shared" si="4"/>
        <v>0.15834246180550426</v>
      </c>
      <c r="I34" s="4">
        <f>I15</f>
        <v>3151361.95</v>
      </c>
      <c r="J34" s="6">
        <f t="shared" si="2"/>
        <v>0.14830450849455223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6769891.9700000007</v>
      </c>
      <c r="F35" s="6">
        <f t="shared" si="5"/>
        <v>0.60580791770473708</v>
      </c>
      <c r="G35" s="4">
        <f>G19</f>
        <v>4391999.3899999997</v>
      </c>
      <c r="H35" s="6">
        <f t="shared" si="4"/>
        <v>0.39302074786525359</v>
      </c>
      <c r="I35" s="4">
        <f>I19</f>
        <v>3958569.79</v>
      </c>
      <c r="J35" s="6">
        <f t="shared" si="2"/>
        <v>0.35423503538842704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6912701.9299999997</v>
      </c>
      <c r="F36" s="6">
        <f t="shared" si="5"/>
        <v>0.66404131181719817</v>
      </c>
      <c r="G36" s="4">
        <f>G24</f>
        <v>5444499.7799999993</v>
      </c>
      <c r="H36" s="6">
        <f t="shared" si="4"/>
        <v>0.52300429162286277</v>
      </c>
      <c r="I36" s="4">
        <f>I24</f>
        <v>5307701.96</v>
      </c>
      <c r="J36" s="6">
        <f t="shared" si="2"/>
        <v>0.50986335125448023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322999314.06999993</v>
      </c>
      <c r="F37" s="6">
        <f t="shared" si="5"/>
        <v>0.8787070575425121</v>
      </c>
      <c r="G37" s="4">
        <f>G31</f>
        <v>311632678.92000002</v>
      </c>
      <c r="H37" s="6">
        <f t="shared" si="4"/>
        <v>0.84778456919118661</v>
      </c>
      <c r="I37" s="4">
        <f>I31</f>
        <v>306967740.97000003</v>
      </c>
      <c r="J37" s="6">
        <f t="shared" si="2"/>
        <v>0.8350937871334434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2020-10-15T14:50:24Z</dcterms:modified>
</cp:coreProperties>
</file>