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H5" i="1"/>
  <c r="J5" i="1"/>
  <c r="F6" i="1"/>
  <c r="H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<sst xmlns="http://schemas.openxmlformats.org/spreadsheetml/2006/main" count="207" uniqueCount="45">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</sst>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0.11707453977695227</c:v>
                </c:pt>
                <c:pt idx="1">
                  <c:v>3.0028997072535174E-2</c:v>
                </c:pt>
                <c:pt idx="2">
                  <c:v>2.9111092561203172E-2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0.3545489755815675</c:v>
                </c:pt>
                <c:pt idx="1">
                  <c:v>0.27372861572341778</c:v>
                </c:pt>
                <c:pt idx="2">
                  <c:v>0.25959345257689431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0.34273924484625462</c:v>
                </c:pt>
                <c:pt idx="1">
                  <c:v>0.22123943364393067</c:v>
                </c:pt>
                <c:pt idx="2">
                  <c:v>0.20744927871896005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0.38444341926530307</c:v>
                </c:pt>
                <c:pt idx="1">
                  <c:v>0.20018746762736259</c:v>
                </c:pt>
                <c:pt idx="2">
                  <c:v>0.19420128573407014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0.49462539352008722</c:v>
                </c:pt>
                <c:pt idx="1">
                  <c:v>0.30464683304891044</c:v>
                </c:pt>
                <c:pt idx="2">
                  <c:v>0.27868511616158503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0.54559837574253167</c:v>
                </c:pt>
                <c:pt idx="1">
                  <c:v>0.33016006303430639</c:v>
                </c:pt>
                <c:pt idx="2">
                  <c:v>0.31270534522541438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0.66297219381902728</c:v>
                </c:pt>
                <c:pt idx="1">
                  <c:v>0.36967085538731559</c:v>
                </c:pt>
                <c:pt idx="2">
                  <c:v>0.34672082262173998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0.78189958510061275</c:v>
                </c:pt>
                <c:pt idx="1">
                  <c:v>0.74643466490609078</c:v>
                </c:pt>
                <c:pt idx="2">
                  <c:v>0.74064076629811815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0.69295867715541459</c:v>
                </c:pt>
                <c:pt idx="1">
                  <c:v>0.40982956046513874</c:v>
                </c:pt>
                <c:pt idx="2">
                  <c:v>0.38040395835236546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0.89679628441472958</c:v>
                </c:pt>
                <c:pt idx="1">
                  <c:v>0.85024044233173179</c:v>
                </c:pt>
                <c:pt idx="2">
                  <c:v>0.84005187218195798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0.86219287322183558</c:v>
                </c:pt>
                <c:pt idx="1">
                  <c:v>0.76584197479905836</c:v>
                </c:pt>
                <c:pt idx="2">
                  <c:v>0.74993140146918713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0.89761578227256322</c:v>
                </c:pt>
                <c:pt idx="1">
                  <c:v>0.87335929696435943</c:v>
                </c:pt>
                <c:pt idx="2">
                  <c:v>0.8525774684080919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0.47977092349437556</c:v>
                </c:pt>
                <c:pt idx="1">
                  <c:v>0.47534948835864421</c:v>
                </c:pt>
                <c:pt idx="2">
                  <c:v>0.474660193672584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0.44787794714257179</c:v>
                </c:pt>
                <c:pt idx="1">
                  <c:v>0.21326608487219575</c:v>
                </c:pt>
                <c:pt idx="2">
                  <c:v>0.21289517367735891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0.75909006523157208</c:v>
                </c:pt>
                <c:pt idx="1">
                  <c:v>0.75909006523157208</c:v>
                </c:pt>
                <c:pt idx="2">
                  <c:v>0.75909006523157208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0.6866331237040737</c:v>
                </c:pt>
                <c:pt idx="1">
                  <c:v>0.6866331237040737</c:v>
                </c:pt>
                <c:pt idx="2">
                  <c:v>0.6866331237040737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0.11404127360055502</c:v>
                </c:pt>
                <c:pt idx="1">
                  <c:v>8.1625168082152172E-2</c:v>
                </c:pt>
                <c:pt idx="2">
                  <c:v>8.1625168082152172E-2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0.53802334113180772</c:v>
                </c:pt>
                <c:pt idx="1">
                  <c:v>0.52717909915054606</c:v>
                </c:pt>
                <c:pt idx="2">
                  <c:v>0.52717909915054606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0.25272843259621297</c:v>
                </c:pt>
                <c:pt idx="1">
                  <c:v>0.1400976071361712</c:v>
                </c:pt>
                <c:pt idx="2">
                  <c:v>0.13318515707789624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0.6042925477904616</c:v>
                </c:pt>
                <c:pt idx="1">
                  <c:v>0.3499179041109779</c:v>
                </c:pt>
                <c:pt idx="2">
                  <c:v>0.32971518877750217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0.65231151383740016</c:v>
                </c:pt>
                <c:pt idx="1">
                  <c:v>0.51500506818028124</c:v>
                </c:pt>
                <c:pt idx="2">
                  <c:v>0.49977570804668714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0.86740446063118781</c:v>
                </c:pt>
                <c:pt idx="1">
                  <c:v>0.83794509753192969</c:v>
                </c:pt>
                <c:pt idx="2">
                  <c:v>0.81953316659627462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503291.85</v>
      </c>
      <c r="F5" s="33">
        <f>E5/D5</f>
        <v>0.27472262554585153</v>
      </c>
      <c r="G5" s="43">
        <v>503291.85</v>
      </c>
      <c r="H5" s="33">
        <f>G5/D5</f>
        <v>0.27472262554585153</v>
      </c>
      <c r="I5" s="29">
        <v>503291.85</v>
      </c>
      <c r="J5" s="38">
        <f>I5/D5</f>
        <v>0.27472262554585153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4151448.43</v>
      </c>
      <c r="F6" s="34">
        <f t="shared" ref="F6:F57" si="0">E6/D6</f>
        <v>0.96545312325581401</v>
      </c>
      <c r="G6" s="43">
        <v>4151448.43</v>
      </c>
      <c r="H6" s="34">
        <f t="shared" ref="H6:H57" si="1">G6/D6</f>
        <v>0.96545312325581401</v>
      </c>
      <c r="I6" s="27">
        <v>4151448.43</v>
      </c>
      <c r="J6" s="39">
        <f t="shared" ref="J6:J57" si="2">I6/D6</f>
        <v>0.96545312325581401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4654740.28</v>
      </c>
      <c r="F7" s="35">
        <f t="shared" si="0"/>
        <v>0.75909006523157208</v>
      </c>
      <c r="G7" s="44">
        <v>4654740.28</v>
      </c>
      <c r="H7" s="35">
        <f t="shared" si="1"/>
        <v>0.75909006523157208</v>
      </c>
      <c r="I7" s="28">
        <v>4654740.28</v>
      </c>
      <c r="J7" s="40">
        <f t="shared" si="2"/>
        <v>0.75909006523157208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200676.77</v>
      </c>
      <c r="F10" s="34">
        <f t="shared" si="0"/>
        <v>0.6866331237040737</v>
      </c>
      <c r="G10" s="43">
        <v>200676.77</v>
      </c>
      <c r="H10" s="34">
        <f t="shared" si="1"/>
        <v>0.6866331237040737</v>
      </c>
      <c r="I10" s="27">
        <v>200676.77</v>
      </c>
      <c r="J10" s="39">
        <f t="shared" si="2"/>
        <v>0.6866331237040737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200676.77</v>
      </c>
      <c r="F11" s="35">
        <f t="shared" si="0"/>
        <v>0.6866331237040737</v>
      </c>
      <c r="G11" s="44">
        <v>200676.77</v>
      </c>
      <c r="H11" s="35">
        <f t="shared" si="1"/>
        <v>0.6866331237040737</v>
      </c>
      <c r="I11" s="28">
        <v>200676.77</v>
      </c>
      <c r="J11" s="40">
        <f t="shared" si="2"/>
        <v>0.6866331237040737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369520.07</v>
      </c>
      <c r="F13" s="34">
        <f t="shared" si="0"/>
        <v>0.12428249508026128</v>
      </c>
      <c r="G13" s="43">
        <v>264484.40000000002</v>
      </c>
      <c r="H13" s="34">
        <f t="shared" si="1"/>
        <v>8.8955333716530902E-2</v>
      </c>
      <c r="I13" s="27">
        <v>264484.40000000002</v>
      </c>
      <c r="J13" s="39">
        <f t="shared" si="2"/>
        <v>8.8955333716530902E-2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369520.07</v>
      </c>
      <c r="F14" s="35">
        <f t="shared" si="0"/>
        <v>0.11404127360055502</v>
      </c>
      <c r="G14" s="44">
        <v>264484.40000000002</v>
      </c>
      <c r="H14" s="35">
        <f t="shared" si="1"/>
        <v>8.1625168082152172E-2</v>
      </c>
      <c r="I14" s="28">
        <v>264484.40000000002</v>
      </c>
      <c r="J14" s="40">
        <f t="shared" si="2"/>
        <v>8.1625168082152172E-2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13039.62</v>
      </c>
      <c r="F15" s="34">
        <f t="shared" si="0"/>
        <v>8.0258632362897764E-2</v>
      </c>
      <c r="G15" s="43">
        <v>13039.62</v>
      </c>
      <c r="H15" s="34">
        <f t="shared" si="1"/>
        <v>8.0258632362897764E-2</v>
      </c>
      <c r="I15" s="27">
        <v>13039.62</v>
      </c>
      <c r="J15" s="39">
        <f t="shared" si="2"/>
        <v>8.0258632362897764E-2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13039.62</v>
      </c>
      <c r="F16" s="36">
        <f t="shared" si="0"/>
        <v>8.0258632362897764E-2</v>
      </c>
      <c r="G16" s="44">
        <v>13039.62</v>
      </c>
      <c r="H16" s="36">
        <f t="shared" si="1"/>
        <v>8.0258632362897764E-2</v>
      </c>
      <c r="I16" s="30">
        <v>13039.62</v>
      </c>
      <c r="J16" s="41">
        <f t="shared" si="2"/>
        <v>8.0258632362897764E-2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551767.9</v>
      </c>
      <c r="F18" s="34">
        <f t="shared" si="0"/>
        <v>6.1677954828721376E-2</v>
      </c>
      <c r="G18" s="43">
        <v>285551.69</v>
      </c>
      <c r="H18" s="34">
        <f t="shared" si="1"/>
        <v>3.1919660852117442E-2</v>
      </c>
      <c r="I18" s="27">
        <v>276457.82</v>
      </c>
      <c r="J18" s="39">
        <f t="shared" si="2"/>
        <v>3.0903125995562237E-2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1159881.7</v>
      </c>
      <c r="F19" s="35">
        <f t="shared" si="0"/>
        <v>0.11707453977695227</v>
      </c>
      <c r="G19" s="44">
        <v>297503.49</v>
      </c>
      <c r="H19" s="35">
        <f t="shared" si="1"/>
        <v>3.0028997072535174E-2</v>
      </c>
      <c r="I19" s="28">
        <v>288409.62</v>
      </c>
      <c r="J19" s="40">
        <f t="shared" si="2"/>
        <v>2.9111092561203172E-2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165855.14000000001</v>
      </c>
      <c r="F20" s="34">
        <f t="shared" si="0"/>
        <v>0.3634639440039622</v>
      </c>
      <c r="G20" s="43">
        <v>136317.99</v>
      </c>
      <c r="H20" s="34">
        <f t="shared" si="1"/>
        <v>0.29873463242738613</v>
      </c>
      <c r="I20" s="27">
        <v>128537.49</v>
      </c>
      <c r="J20" s="39">
        <f t="shared" si="2"/>
        <v>0.28168402298397172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1067377.8799999999</v>
      </c>
      <c r="F21" s="34">
        <f t="shared" si="0"/>
        <v>0.35320282581352658</v>
      </c>
      <c r="G21" s="43">
        <v>815796.36</v>
      </c>
      <c r="H21" s="34">
        <f t="shared" si="1"/>
        <v>0.26995273655135993</v>
      </c>
      <c r="I21" s="27">
        <v>774410.31</v>
      </c>
      <c r="J21" s="39">
        <f t="shared" si="2"/>
        <v>0.25625780237372836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1233233.02</v>
      </c>
      <c r="F22" s="35">
        <f t="shared" si="0"/>
        <v>0.3545489755815675</v>
      </c>
      <c r="G22" s="44">
        <v>952114.35</v>
      </c>
      <c r="H22" s="35">
        <f t="shared" si="1"/>
        <v>0.27372861572341778</v>
      </c>
      <c r="I22" s="28">
        <v>902947.8</v>
      </c>
      <c r="J22" s="40">
        <f t="shared" si="2"/>
        <v>0.25959345257689431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138090.41</v>
      </c>
      <c r="F23" s="34">
        <f t="shared" si="0"/>
        <v>0.77282776105035766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974736.62</v>
      </c>
      <c r="F24" s="34">
        <f t="shared" si="0"/>
        <v>0.31769212366940663</v>
      </c>
      <c r="G24" s="43">
        <v>704173.49</v>
      </c>
      <c r="H24" s="34">
        <f t="shared" si="1"/>
        <v>0.22950853274579719</v>
      </c>
      <c r="I24" s="27">
        <v>659398.76</v>
      </c>
      <c r="J24" s="39">
        <f t="shared" si="2"/>
        <v>0.21491527876460964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1112827.03</v>
      </c>
      <c r="F25" s="35">
        <f t="shared" si="0"/>
        <v>0.34273924484625462</v>
      </c>
      <c r="G25" s="44">
        <v>718333.91</v>
      </c>
      <c r="H25" s="35">
        <f t="shared" si="1"/>
        <v>0.22123943364393067</v>
      </c>
      <c r="I25" s="28">
        <v>673559.18</v>
      </c>
      <c r="J25" s="40">
        <f t="shared" si="2"/>
        <v>0.20744927871896005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>
        <v>384900</v>
      </c>
      <c r="F26" s="34">
        <f t="shared" si="0"/>
        <v>0.97836116244252225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1078021.3899999999</v>
      </c>
      <c r="F27" s="34">
        <f t="shared" si="0"/>
        <v>0.31596073899347105</v>
      </c>
      <c r="G27" s="43">
        <v>761772.77</v>
      </c>
      <c r="H27" s="34">
        <f t="shared" si="1"/>
        <v>0.22327041892397281</v>
      </c>
      <c r="I27" s="27">
        <v>738993.57</v>
      </c>
      <c r="J27" s="39">
        <f t="shared" si="2"/>
        <v>0.21659399029978743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1462921.39</v>
      </c>
      <c r="F28" s="35">
        <f t="shared" si="0"/>
        <v>0.38444341926530307</v>
      </c>
      <c r="G28" s="44">
        <v>761772.77</v>
      </c>
      <c r="H28" s="35">
        <f t="shared" si="1"/>
        <v>0.20018746762736259</v>
      </c>
      <c r="I28" s="28">
        <v>738993.57</v>
      </c>
      <c r="J28" s="40">
        <f t="shared" si="2"/>
        <v>0.19420128573407014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349430.56</v>
      </c>
      <c r="F30" s="34">
        <f t="shared" si="0"/>
        <v>0.50460671123106626</v>
      </c>
      <c r="G30" s="43">
        <v>247246.8</v>
      </c>
      <c r="H30" s="34">
        <f t="shared" si="1"/>
        <v>0.35704488643009696</v>
      </c>
      <c r="I30" s="27">
        <v>226176.66</v>
      </c>
      <c r="J30" s="39">
        <f t="shared" si="2"/>
        <v>0.3266178566632153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401430.55</v>
      </c>
      <c r="F31" s="36">
        <f t="shared" si="0"/>
        <v>0.49462539352008722</v>
      </c>
      <c r="G31" s="44">
        <v>247246.8</v>
      </c>
      <c r="H31" s="36">
        <f t="shared" si="1"/>
        <v>0.30464683304891044</v>
      </c>
      <c r="I31" s="30">
        <v>226176.66</v>
      </c>
      <c r="J31" s="41">
        <f t="shared" si="2"/>
        <v>0.27868511616158503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23936</v>
      </c>
      <c r="H32" s="33">
        <f t="shared" si="1"/>
        <v>0.1080856520993073</v>
      </c>
      <c r="I32" s="29">
        <v>23936</v>
      </c>
      <c r="J32" s="38">
        <f t="shared" si="2"/>
        <v>0.1080856520993073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2977647.46</v>
      </c>
      <c r="F33" s="34">
        <f t="shared" si="0"/>
        <v>0.5549778178290492</v>
      </c>
      <c r="G33" s="43">
        <v>1820601.91</v>
      </c>
      <c r="H33" s="34">
        <f t="shared" si="1"/>
        <v>0.33932615889565348</v>
      </c>
      <c r="I33" s="27">
        <v>1723085.91</v>
      </c>
      <c r="J33" s="39">
        <f t="shared" si="2"/>
        <v>0.32115099960953114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3048148.46</v>
      </c>
      <c r="F34" s="35">
        <f t="shared" si="0"/>
        <v>0.54559837574253167</v>
      </c>
      <c r="G34" s="44">
        <v>1844537.91</v>
      </c>
      <c r="H34" s="35">
        <f t="shared" si="1"/>
        <v>0.33016006303430639</v>
      </c>
      <c r="I34" s="28">
        <v>1747021.91</v>
      </c>
      <c r="J34" s="40">
        <f t="shared" si="2"/>
        <v>0.31270534522541438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77589.149999999994</v>
      </c>
      <c r="F35" s="34">
        <f t="shared" si="0"/>
        <v>0.87218999763936189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3627220.13</v>
      </c>
      <c r="F36" s="34">
        <f t="shared" si="0"/>
        <v>0.65958775085134758</v>
      </c>
      <c r="G36" s="43">
        <v>2065788.02</v>
      </c>
      <c r="H36" s="34">
        <f t="shared" si="1"/>
        <v>0.37565089104406202</v>
      </c>
      <c r="I36" s="27">
        <v>1937539.06</v>
      </c>
      <c r="J36" s="39">
        <f t="shared" si="2"/>
        <v>0.35232960365491633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3704809.28</v>
      </c>
      <c r="F37" s="36">
        <f t="shared" si="0"/>
        <v>0.66297219381902728</v>
      </c>
      <c r="G37" s="44">
        <v>2065788.02</v>
      </c>
      <c r="H37" s="36">
        <f t="shared" si="1"/>
        <v>0.36967085538731559</v>
      </c>
      <c r="I37" s="30">
        <v>1937539.06</v>
      </c>
      <c r="J37" s="41">
        <f t="shared" si="2"/>
        <v>0.34672082262173998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88092</v>
      </c>
      <c r="F40" s="34">
        <f t="shared" si="0"/>
        <v>0.24890230050689136</v>
      </c>
      <c r="G40" s="43">
        <v>38054</v>
      </c>
      <c r="H40" s="34">
        <f t="shared" si="1"/>
        <v>0.10752086617955368</v>
      </c>
      <c r="I40" s="27">
        <v>38054</v>
      </c>
      <c r="J40" s="39">
        <f t="shared" si="2"/>
        <v>0.10752086617955368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3615241.68</v>
      </c>
      <c r="F41" s="34">
        <f t="shared" si="0"/>
        <v>0.82494430115687567</v>
      </c>
      <c r="G41" s="43">
        <v>3497306.15</v>
      </c>
      <c r="H41" s="34">
        <f t="shared" si="1"/>
        <v>0.79803316989955519</v>
      </c>
      <c r="I41" s="27">
        <v>3469864.34</v>
      </c>
      <c r="J41" s="39">
        <f t="shared" si="2"/>
        <v>0.7917713576123806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3703333.68</v>
      </c>
      <c r="F42" s="35">
        <f t="shared" si="0"/>
        <v>0.78189958510061275</v>
      </c>
      <c r="G42" s="44">
        <v>3535360.15</v>
      </c>
      <c r="H42" s="35">
        <f t="shared" si="1"/>
        <v>0.74643466490609078</v>
      </c>
      <c r="I42" s="28">
        <v>3507918.34</v>
      </c>
      <c r="J42" s="40">
        <f t="shared" si="2"/>
        <v>0.74064076629811815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60855.67</v>
      </c>
      <c r="F43" s="34">
        <f t="shared" si="0"/>
        <v>0.154686474519144</v>
      </c>
      <c r="G43" s="43">
        <v>3151</v>
      </c>
      <c r="H43" s="34">
        <f t="shared" si="1"/>
        <v>8.0093947073431732E-3</v>
      </c>
      <c r="I43" s="27">
        <v>2983.05</v>
      </c>
      <c r="J43" s="39">
        <f t="shared" si="2"/>
        <v>7.5824896482831021E-3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3026404.82</v>
      </c>
      <c r="F44" s="34">
        <f t="shared" si="0"/>
        <v>0.74509434055168988</v>
      </c>
      <c r="G44" s="43">
        <v>1822716.33</v>
      </c>
      <c r="H44" s="34">
        <f t="shared" si="1"/>
        <v>0.4487488299447483</v>
      </c>
      <c r="I44" s="27">
        <v>1691787.72</v>
      </c>
      <c r="J44" s="39">
        <f t="shared" si="2"/>
        <v>0.41651448849689815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3087260.49</v>
      </c>
      <c r="F45" s="36">
        <f t="shared" si="0"/>
        <v>0.69295867715541459</v>
      </c>
      <c r="G45" s="44">
        <v>1825867.33</v>
      </c>
      <c r="H45" s="36">
        <f t="shared" si="1"/>
        <v>0.40982956046513874</v>
      </c>
      <c r="I45" s="30">
        <v>1694770.77</v>
      </c>
      <c r="J45" s="41">
        <f t="shared" si="2"/>
        <v>0.38040395835236546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173876.85</v>
      </c>
      <c r="F46" s="33">
        <f t="shared" si="0"/>
        <v>0.14732342347609256</v>
      </c>
      <c r="G46" s="43">
        <v>150129.70000000001</v>
      </c>
      <c r="H46" s="33">
        <f t="shared" si="1"/>
        <v>0.12720279536602333</v>
      </c>
      <c r="I46" s="29">
        <v>150045.46</v>
      </c>
      <c r="J46" s="38">
        <f t="shared" si="2"/>
        <v>0.12713141999205246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22303176.809999999</v>
      </c>
      <c r="F47" s="34">
        <f t="shared" si="0"/>
        <v>0.93383263555685592</v>
      </c>
      <c r="G47" s="43">
        <v>21160061.23</v>
      </c>
      <c r="H47" s="34">
        <f t="shared" si="1"/>
        <v>0.88597045682279851</v>
      </c>
      <c r="I47" s="27">
        <v>20904781.969999999</v>
      </c>
      <c r="J47" s="39">
        <f t="shared" si="2"/>
        <v>0.87528192997303067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22477053.66</v>
      </c>
      <c r="F48" s="35">
        <f t="shared" si="0"/>
        <v>0.89679628441472958</v>
      </c>
      <c r="G48" s="44">
        <v>21310190.93</v>
      </c>
      <c r="H48" s="35">
        <f t="shared" si="1"/>
        <v>0.85024044233173179</v>
      </c>
      <c r="I48" s="28">
        <v>21054827.43</v>
      </c>
      <c r="J48" s="40">
        <f t="shared" si="2"/>
        <v>0.84005187218195798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20002674.629999999</v>
      </c>
      <c r="F49" s="34">
        <f t="shared" si="0"/>
        <v>0.86219287322183558</v>
      </c>
      <c r="G49" s="43">
        <v>17767356.140000001</v>
      </c>
      <c r="H49" s="34">
        <f t="shared" si="1"/>
        <v>0.76584197479905836</v>
      </c>
      <c r="I49" s="27">
        <v>17398234.530000001</v>
      </c>
      <c r="J49" s="39">
        <f t="shared" si="2"/>
        <v>0.74993140146918713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20002674.629999999</v>
      </c>
      <c r="F50" s="35">
        <f t="shared" si="0"/>
        <v>0.86219287322183558</v>
      </c>
      <c r="G50" s="44">
        <v>17767356.140000001</v>
      </c>
      <c r="H50" s="35">
        <f t="shared" si="1"/>
        <v>0.76584197479905836</v>
      </c>
      <c r="I50" s="28">
        <v>17398234.530000001</v>
      </c>
      <c r="J50" s="40">
        <f t="shared" si="2"/>
        <v>0.74993140146918713</v>
      </c>
    </row>
    <row r="51" spans="1:10" ht="22.5" x14ac:dyDescent="0.2">
      <c r="A51" s="54"/>
      <c r="B51" s="51" t="s">
        <v>28</v>
      </c>
      <c r="C51" s="25" t="s">
        <v>5</v>
      </c>
      <c r="D51" s="43">
        <v>294815210</v>
      </c>
      <c r="E51" s="43">
        <v>264630785.34999999</v>
      </c>
      <c r="F51" s="34">
        <f t="shared" si="0"/>
        <v>0.89761578227256322</v>
      </c>
      <c r="G51" s="43">
        <v>257479604.53999999</v>
      </c>
      <c r="H51" s="34">
        <f t="shared" si="1"/>
        <v>0.87335929696435943</v>
      </c>
      <c r="I51" s="27">
        <v>251352805.38999999</v>
      </c>
      <c r="J51" s="39">
        <f t="shared" si="2"/>
        <v>0.8525774684080919</v>
      </c>
    </row>
    <row r="52" spans="1:10" ht="13.5" customHeight="1" x14ac:dyDescent="0.2">
      <c r="A52" s="54"/>
      <c r="B52" s="51"/>
      <c r="C52" s="15" t="s">
        <v>6</v>
      </c>
      <c r="D52" s="44">
        <v>294815210</v>
      </c>
      <c r="E52" s="44">
        <v>264630785.34999999</v>
      </c>
      <c r="F52" s="35">
        <f t="shared" si="0"/>
        <v>0.89761578227256322</v>
      </c>
      <c r="G52" s="44">
        <v>257479604.53999999</v>
      </c>
      <c r="H52" s="35">
        <f t="shared" si="1"/>
        <v>0.87335929696435943</v>
      </c>
      <c r="I52" s="28">
        <v>251352805.38999999</v>
      </c>
      <c r="J52" s="40">
        <f t="shared" si="2"/>
        <v>0.8525774684080919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11409016.85</v>
      </c>
      <c r="F53" s="34">
        <f t="shared" si="0"/>
        <v>0.47977092349437556</v>
      </c>
      <c r="G53" s="43">
        <v>11303874.529999999</v>
      </c>
      <c r="H53" s="34">
        <f t="shared" si="1"/>
        <v>0.47534948835864421</v>
      </c>
      <c r="I53" s="27">
        <v>11287483.01</v>
      </c>
      <c r="J53" s="39">
        <f t="shared" si="2"/>
        <v>0.474660193672584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11409016.85</v>
      </c>
      <c r="F54" s="35">
        <f t="shared" si="0"/>
        <v>0.47977092349437556</v>
      </c>
      <c r="G54" s="44">
        <v>11303874.529999999</v>
      </c>
      <c r="H54" s="35">
        <f t="shared" si="1"/>
        <v>0.47534948835864421</v>
      </c>
      <c r="I54" s="28">
        <v>11287483.01</v>
      </c>
      <c r="J54" s="40">
        <f t="shared" si="2"/>
        <v>0.474660193672584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325121.32</v>
      </c>
      <c r="F55" s="34">
        <f t="shared" si="0"/>
        <v>0.44787794714257179</v>
      </c>
      <c r="G55" s="43">
        <v>154813.04999999999</v>
      </c>
      <c r="H55" s="34">
        <f t="shared" si="1"/>
        <v>0.21326608487219575</v>
      </c>
      <c r="I55" s="27">
        <v>154543.79999999999</v>
      </c>
      <c r="J55" s="39">
        <f t="shared" si="2"/>
        <v>0.21289517367735891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325121.32</v>
      </c>
      <c r="F56" s="36">
        <f t="shared" si="0"/>
        <v>0.44787794714257179</v>
      </c>
      <c r="G56" s="44">
        <v>154813.04999999999</v>
      </c>
      <c r="H56" s="36">
        <f t="shared" si="1"/>
        <v>0.21326608487219575</v>
      </c>
      <c r="I56" s="30">
        <v>154543.79999999999</v>
      </c>
      <c r="J56" s="41">
        <f t="shared" si="2"/>
        <v>0.21289517367735891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420365435</v>
      </c>
      <c r="E57" s="31">
        <v>343109887.39000005</v>
      </c>
      <c r="F57" s="37">
        <f t="shared" si="0"/>
        <v>0.81621812552214257</v>
      </c>
      <c r="G57" s="31">
        <v>325507892.83999997</v>
      </c>
      <c r="H57" s="37">
        <f t="shared" si="1"/>
        <v>0.77434504775588886</v>
      </c>
      <c r="I57" s="31">
        <v>318208759.99000001</v>
      </c>
      <c r="J57" s="42">
        <f t="shared" si="2"/>
        <v>0.75698126795320364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4654740.28</v>
      </c>
      <c r="F3" s="6">
        <f t="shared" ref="F3:F8" si="0">E3/D3</f>
        <v>0.75909006523157208</v>
      </c>
      <c r="G3" s="4">
        <f>'Execução - LOA 2020'!G7</f>
        <v>4654740.28</v>
      </c>
      <c r="H3" s="6">
        <f>G3/D3</f>
        <v>0.75909006523157208</v>
      </c>
      <c r="I3" s="4">
        <f>'Execução - LOA 2020'!I7</f>
        <v>4654740.28</v>
      </c>
      <c r="J3" s="6">
        <f>I3/D3</f>
        <v>0.75909006523157208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200676.77</v>
      </c>
      <c r="F5" s="6">
        <f t="shared" si="0"/>
        <v>0.6866331237040737</v>
      </c>
      <c r="G5" s="4">
        <f>'Execução - LOA 2020'!G11</f>
        <v>200676.77</v>
      </c>
      <c r="H5" s="6">
        <f t="shared" si="1"/>
        <v>0.6866331237040737</v>
      </c>
      <c r="I5" s="4">
        <f>'Execução - LOA 2020'!I11</f>
        <v>200676.77</v>
      </c>
      <c r="J5" s="6">
        <f t="shared" si="2"/>
        <v>0.6866331237040737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369520.07</v>
      </c>
      <c r="F6" s="6">
        <f t="shared" si="0"/>
        <v>0.11404127360055502</v>
      </c>
      <c r="G6" s="4">
        <f>'Execução - LOA 2020'!G14</f>
        <v>264484.40000000002</v>
      </c>
      <c r="H6" s="6">
        <f t="shared" si="1"/>
        <v>8.1625168082152172E-2</v>
      </c>
      <c r="I6" s="4">
        <f>'Execução - LOA 2020'!I14</f>
        <v>264484.40000000002</v>
      </c>
      <c r="J6" s="6">
        <f t="shared" si="2"/>
        <v>8.1625168082152172E-2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2020'!G16</f>
        <v>13039.62</v>
      </c>
      <c r="H7" s="6">
        <f t="shared" si="1"/>
        <v>8.0258632362897764E-2</v>
      </c>
      <c r="I7" s="4">
        <f>'Execução - LOA 2020'!I16</f>
        <v>13039.62</v>
      </c>
      <c r="J7" s="6">
        <f t="shared" si="2"/>
        <v>8.0258632362897764E-2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5351389.9800000004</v>
      </c>
      <c r="F8" s="6">
        <f t="shared" si="0"/>
        <v>0.53802334113180772</v>
      </c>
      <c r="G8" s="17">
        <f>SUM(G3:G7)</f>
        <v>5243528.92</v>
      </c>
      <c r="H8" s="6">
        <f t="shared" si="1"/>
        <v>0.52717909915054606</v>
      </c>
      <c r="I8" s="17">
        <f>SUM(I3:I7)</f>
        <v>5243528.92</v>
      </c>
      <c r="J8" s="6">
        <f t="shared" si="2"/>
        <v>0.52717909915054606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1159881.7</v>
      </c>
      <c r="F10" s="6">
        <f t="shared" ref="F10:F15" si="3">E10/D10</f>
        <v>0.11707453977695227</v>
      </c>
      <c r="G10" s="4">
        <f>'Execução - LOA 2020'!G19</f>
        <v>297503.49</v>
      </c>
      <c r="H10" s="6">
        <f>G10/D10</f>
        <v>3.0028997072535174E-2</v>
      </c>
      <c r="I10" s="4">
        <f>'Execução - LOA 2020'!I19</f>
        <v>288409.62</v>
      </c>
      <c r="J10" s="6">
        <f t="shared" si="2"/>
        <v>2.9111092561203172E-2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1233233.02</v>
      </c>
      <c r="F11" s="6">
        <f t="shared" si="3"/>
        <v>0.3545489755815675</v>
      </c>
      <c r="G11" s="4">
        <f>'Execução - LOA 2020'!G22</f>
        <v>952114.35</v>
      </c>
      <c r="H11" s="6">
        <f t="shared" ref="H11:H37" si="4">G11/D11</f>
        <v>0.27372861572341778</v>
      </c>
      <c r="I11" s="4">
        <f>'Execução - LOA 2020'!I22</f>
        <v>902947.8</v>
      </c>
      <c r="J11" s="6">
        <f t="shared" si="2"/>
        <v>0.25959345257689431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1112827.03</v>
      </c>
      <c r="F12" s="6">
        <f t="shared" si="3"/>
        <v>0.34273924484625462</v>
      </c>
      <c r="G12" s="4">
        <f>'Execução - LOA 2020'!G25</f>
        <v>718333.91</v>
      </c>
      <c r="H12" s="6">
        <f t="shared" si="4"/>
        <v>0.22123943364393067</v>
      </c>
      <c r="I12" s="4">
        <f>'Execução - LOA 2020'!I25</f>
        <v>673559.18</v>
      </c>
      <c r="J12" s="6">
        <f t="shared" si="2"/>
        <v>0.20744927871896005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1462921.39</v>
      </c>
      <c r="F13" s="6">
        <f t="shared" si="3"/>
        <v>0.38444341926530307</v>
      </c>
      <c r="G13" s="4">
        <f>'Execução - LOA 2020'!G28</f>
        <v>761772.77</v>
      </c>
      <c r="H13" s="6">
        <f t="shared" si="4"/>
        <v>0.20018746762736259</v>
      </c>
      <c r="I13" s="4">
        <f>'Execução - LOA 2020'!I28</f>
        <v>738993.57</v>
      </c>
      <c r="J13" s="6">
        <f t="shared" si="2"/>
        <v>0.19420128573407014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401430.55</v>
      </c>
      <c r="F14" s="6">
        <f t="shared" si="3"/>
        <v>0.49462539352008722</v>
      </c>
      <c r="G14" s="4">
        <f>'Execução - LOA 2020'!G31</f>
        <v>247246.8</v>
      </c>
      <c r="H14" s="6">
        <f t="shared" si="4"/>
        <v>0.30464683304891044</v>
      </c>
      <c r="I14" s="4">
        <f>'Execução - LOA 2020'!I31</f>
        <v>226176.66</v>
      </c>
      <c r="J14" s="6">
        <f t="shared" si="2"/>
        <v>0.27868511616158503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5370293.6899999995</v>
      </c>
      <c r="F15" s="6">
        <f t="shared" si="3"/>
        <v>0.25272843259621297</v>
      </c>
      <c r="G15" s="4">
        <f>SUM(G10:G14)</f>
        <v>2976971.32</v>
      </c>
      <c r="H15" s="6">
        <f t="shared" si="4"/>
        <v>0.1400976071361712</v>
      </c>
      <c r="I15" s="4">
        <f>SUM(I10:I14)</f>
        <v>2830086.83</v>
      </c>
      <c r="J15" s="6">
        <f t="shared" si="2"/>
        <v>0.13318515707789624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3048148.46</v>
      </c>
      <c r="F17" s="6">
        <f t="shared" ref="F17:F37" si="5">E17/D17</f>
        <v>0.54559837574253167</v>
      </c>
      <c r="G17" s="4">
        <f>'Execução - LOA 2020'!G34</f>
        <v>1844537.91</v>
      </c>
      <c r="H17" s="6">
        <f t="shared" si="4"/>
        <v>0.33016006303430639</v>
      </c>
      <c r="I17" s="4">
        <f>'Execução - LOA 2020'!I34</f>
        <v>1747021.91</v>
      </c>
      <c r="J17" s="6">
        <f t="shared" si="2"/>
        <v>0.31270534522541438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3704809.28</v>
      </c>
      <c r="F18" s="6">
        <f t="shared" si="5"/>
        <v>0.66297219381902728</v>
      </c>
      <c r="G18" s="4">
        <f>'Execução - LOA 2020'!G37</f>
        <v>2065788.02</v>
      </c>
      <c r="H18" s="6">
        <f t="shared" si="4"/>
        <v>0.36967085538731559</v>
      </c>
      <c r="I18" s="4">
        <f>'Execução - LOA 2020'!I37</f>
        <v>1937539.06</v>
      </c>
      <c r="J18" s="6">
        <f t="shared" si="2"/>
        <v>0.34672082262173998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6752957.7400000002</v>
      </c>
      <c r="F19" s="6">
        <f>E19/D19</f>
        <v>0.6042925477904616</v>
      </c>
      <c r="G19" s="4">
        <f>SUM(G17:G18)</f>
        <v>3910325.9299999997</v>
      </c>
      <c r="H19" s="6">
        <f t="shared" si="4"/>
        <v>0.3499179041109779</v>
      </c>
      <c r="I19" s="4">
        <f>SUM(I17:I18)</f>
        <v>3684560.9699999997</v>
      </c>
      <c r="J19" s="6">
        <f t="shared" si="2"/>
        <v>0.32971518877750217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3703333.68</v>
      </c>
      <c r="F22" s="6">
        <f t="shared" si="5"/>
        <v>0.78189958510061275</v>
      </c>
      <c r="G22" s="4">
        <f>'Execução - LOA 2020'!G42</f>
        <v>3535360.15</v>
      </c>
      <c r="H22" s="6">
        <f t="shared" si="4"/>
        <v>0.74643466490609078</v>
      </c>
      <c r="I22" s="4">
        <f>'Execução - LOA 2020'!I42</f>
        <v>3507918.34</v>
      </c>
      <c r="J22" s="6">
        <f t="shared" si="2"/>
        <v>0.74064076629811815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3087260.49</v>
      </c>
      <c r="F23" s="6">
        <f t="shared" si="5"/>
        <v>0.69295867715541459</v>
      </c>
      <c r="G23" s="4">
        <f>'Execução - LOA 2020'!G45</f>
        <v>1825867.33</v>
      </c>
      <c r="H23" s="6">
        <f t="shared" si="4"/>
        <v>0.40982956046513874</v>
      </c>
      <c r="I23" s="4">
        <f>'Execução - LOA 2020'!I45</f>
        <v>1694770.77</v>
      </c>
      <c r="J23" s="6">
        <f t="shared" si="2"/>
        <v>0.38040395835236546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6790594.1699999999</v>
      </c>
      <c r="F24" s="6">
        <f t="shared" si="5"/>
        <v>0.65231151383740016</v>
      </c>
      <c r="G24" s="4">
        <f>SUM(G21:G23)</f>
        <v>5361227.4800000004</v>
      </c>
      <c r="H24" s="6">
        <f t="shared" si="4"/>
        <v>0.51500506818028124</v>
      </c>
      <c r="I24" s="4">
        <f>SUM(I21:I23)</f>
        <v>5202689.1099999994</v>
      </c>
      <c r="J24" s="6">
        <f t="shared" si="2"/>
        <v>0.49977570804668714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22477053.66</v>
      </c>
      <c r="F26" s="6">
        <f t="shared" si="5"/>
        <v>0.89679628441472958</v>
      </c>
      <c r="G26" s="4">
        <f>'Execução - LOA 2020'!G48</f>
        <v>21310190.93</v>
      </c>
      <c r="H26" s="6">
        <f t="shared" si="4"/>
        <v>0.85024044233173179</v>
      </c>
      <c r="I26" s="4">
        <f>'Execução - LOA 2020'!I48</f>
        <v>21054827.43</v>
      </c>
      <c r="J26" s="6">
        <f t="shared" si="2"/>
        <v>0.84005187218195798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20002674.629999999</v>
      </c>
      <c r="F27" s="6">
        <f t="shared" si="5"/>
        <v>0.86219287322183558</v>
      </c>
      <c r="G27" s="4">
        <f>'Execução - LOA 2020'!G50</f>
        <v>17767356.140000001</v>
      </c>
      <c r="H27" s="6">
        <f t="shared" si="4"/>
        <v>0.76584197479905836</v>
      </c>
      <c r="I27" s="4">
        <f>'Execução - LOA 2020'!I50</f>
        <v>17398234.530000001</v>
      </c>
      <c r="J27" s="6">
        <f t="shared" si="2"/>
        <v>0.74993140146918713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264630785.34999999</v>
      </c>
      <c r="F28" s="6">
        <f t="shared" si="5"/>
        <v>0.89761578227256322</v>
      </c>
      <c r="G28" s="4">
        <f>'Execução - LOA 2020'!G52</f>
        <v>257479604.53999999</v>
      </c>
      <c r="H28" s="6">
        <f t="shared" si="4"/>
        <v>0.87335929696435943</v>
      </c>
      <c r="I28" s="4">
        <f>'Execução - LOA 2020'!I52</f>
        <v>251352805.38999999</v>
      </c>
      <c r="J28" s="6">
        <f t="shared" si="2"/>
        <v>0.8525774684080919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11409016.85</v>
      </c>
      <c r="F29" s="6">
        <f t="shared" si="5"/>
        <v>0.47977092349437556</v>
      </c>
      <c r="G29" s="4">
        <f>'Execução - LOA 2020'!G54</f>
        <v>11303874.529999999</v>
      </c>
      <c r="H29" s="6">
        <f t="shared" si="4"/>
        <v>0.47534948835864421</v>
      </c>
      <c r="I29" s="4">
        <f>'Execução - LOA 2020'!I54</f>
        <v>11287483.01</v>
      </c>
      <c r="J29" s="6">
        <f t="shared" si="2"/>
        <v>0.474660193672584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325121.32</v>
      </c>
      <c r="F30" s="6">
        <f t="shared" si="5"/>
        <v>0.44787794714257179</v>
      </c>
      <c r="G30" s="4">
        <f>'Execução - LOA 2020'!G56</f>
        <v>154813.04999999999</v>
      </c>
      <c r="H30" s="6">
        <f t="shared" si="4"/>
        <v>0.21326608487219575</v>
      </c>
      <c r="I30" s="4">
        <f>'Execução - LOA 2020'!I56</f>
        <v>154543.79999999999</v>
      </c>
      <c r="J30" s="6">
        <f t="shared" si="2"/>
        <v>0.21289517367735891</v>
      </c>
    </row>
    <row r="31" spans="1:10" x14ac:dyDescent="0.2">
      <c r="A31" s="64"/>
      <c r="B31" s="8"/>
      <c r="C31" s="3" t="s">
        <v>6</v>
      </c>
      <c r="D31" s="17">
        <f>SUM(D26:D30)</f>
        <v>367584750</v>
      </c>
      <c r="E31" s="17">
        <f>SUM(E26:E30)</f>
        <v>318844651.81</v>
      </c>
      <c r="F31" s="6">
        <f t="shared" si="5"/>
        <v>0.86740446063118781</v>
      </c>
      <c r="G31" s="17">
        <f>SUM(G26:G30)</f>
        <v>308015839.19</v>
      </c>
      <c r="H31" s="6">
        <f t="shared" si="4"/>
        <v>0.83794509753192969</v>
      </c>
      <c r="I31" s="17">
        <f>SUM(I26:I30)</f>
        <v>301247894.15999997</v>
      </c>
      <c r="J31" s="6">
        <f t="shared" si="2"/>
        <v>0.81953316659627462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5351389.9800000004</v>
      </c>
      <c r="F33" s="6">
        <f>E33/D33</f>
        <v>0.53802334113180772</v>
      </c>
      <c r="G33" s="4">
        <f>G8</f>
        <v>5243528.92</v>
      </c>
      <c r="H33" s="6">
        <f>G33/D33</f>
        <v>0.52717909915054606</v>
      </c>
      <c r="I33" s="4">
        <f>I8</f>
        <v>5243528.92</v>
      </c>
      <c r="J33" s="6">
        <f t="shared" si="2"/>
        <v>0.52717909915054606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5370293.6899999995</v>
      </c>
      <c r="F34" s="6">
        <f t="shared" si="5"/>
        <v>0.25272843259621297</v>
      </c>
      <c r="G34" s="4">
        <f>G15</f>
        <v>2976971.32</v>
      </c>
      <c r="H34" s="6">
        <f t="shared" si="4"/>
        <v>0.1400976071361712</v>
      </c>
      <c r="I34" s="4">
        <f>I15</f>
        <v>2830086.83</v>
      </c>
      <c r="J34" s="6">
        <f t="shared" si="2"/>
        <v>0.13318515707789624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6752957.7400000002</v>
      </c>
      <c r="F35" s="6">
        <f t="shared" si="5"/>
        <v>0.6042925477904616</v>
      </c>
      <c r="G35" s="4">
        <f>G19</f>
        <v>3910325.9299999997</v>
      </c>
      <c r="H35" s="6">
        <f t="shared" si="4"/>
        <v>0.3499179041109779</v>
      </c>
      <c r="I35" s="4">
        <f>I19</f>
        <v>3684560.9699999997</v>
      </c>
      <c r="J35" s="6">
        <f t="shared" si="2"/>
        <v>0.32971518877750217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6790594.1699999999</v>
      </c>
      <c r="F36" s="6">
        <f t="shared" si="5"/>
        <v>0.65231151383740016</v>
      </c>
      <c r="G36" s="4">
        <f>G24</f>
        <v>5361227.4800000004</v>
      </c>
      <c r="H36" s="6">
        <f t="shared" si="4"/>
        <v>0.51500506818028124</v>
      </c>
      <c r="I36" s="4">
        <f>I24</f>
        <v>5202689.1099999994</v>
      </c>
      <c r="J36" s="6">
        <f t="shared" si="2"/>
        <v>0.49977570804668714</v>
      </c>
    </row>
    <row r="37" spans="1:10" x14ac:dyDescent="0.2">
      <c r="A37" s="18" t="s">
        <v>25</v>
      </c>
      <c r="B37" s="8"/>
      <c r="C37" s="3"/>
      <c r="D37" s="4">
        <f>D31</f>
        <v>367584750</v>
      </c>
      <c r="E37" s="4">
        <f>E31</f>
        <v>318844651.81</v>
      </c>
      <c r="F37" s="6">
        <f t="shared" si="5"/>
        <v>0.86740446063118781</v>
      </c>
      <c r="G37" s="4">
        <f>G31</f>
        <v>308015839.19</v>
      </c>
      <c r="H37" s="6">
        <f t="shared" si="4"/>
        <v>0.83794509753192969</v>
      </c>
      <c r="I37" s="4">
        <f>I31</f>
        <v>301247894.15999997</v>
      </c>
      <c r="J37" s="6">
        <f t="shared" si="2"/>
        <v>0.81953316659627462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2020-10-02T12:27:46Z</dcterms:modified>
</cp:coreProperties>
</file>