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0355" windowHeight="9075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H5" i="1"/>
  <c r="J5" i="1"/>
  <c r="F6" i="1"/>
  <c r="H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<sst xmlns="http://schemas.openxmlformats.org/spreadsheetml/2006/main" count="207" uniqueCount="45">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</sst>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0.11483342580810112</c:v>
                </c:pt>
                <c:pt idx="1">
                  <c:v>2.9024141718246122E-2</c:v>
                </c:pt>
                <c:pt idx="2">
                  <c:v>2.8231320895990158E-2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0.34121606007506505</c:v>
                </c:pt>
                <c:pt idx="1">
                  <c:v>0.26147277632991839</c:v>
                </c:pt>
                <c:pt idx="2">
                  <c:v>0.25629574664744281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0.33423115919309165</c:v>
                </c:pt>
                <c:pt idx="1">
                  <c:v>0.21974745769915693</c:v>
                </c:pt>
                <c:pt idx="2">
                  <c:v>0.20423226179615886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0.37038131320630163</c:v>
                </c:pt>
                <c:pt idx="1">
                  <c:v>0.19643113007999113</c:v>
                </c:pt>
                <c:pt idx="2">
                  <c:v>0.18509508981821921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0.49446521313232744</c:v>
                </c:pt>
                <c:pt idx="1">
                  <c:v>0.30464683304891044</c:v>
                </c:pt>
                <c:pt idx="2">
                  <c:v>0.27544132777219882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0.54221022628521265</c:v>
                </c:pt>
                <c:pt idx="1">
                  <c:v>0.32997715149587448</c:v>
                </c:pt>
                <c:pt idx="2">
                  <c:v>0.30752453954402154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0.65991275516795977</c:v>
                </c:pt>
                <c:pt idx="1">
                  <c:v>0.36823351673227533</c:v>
                </c:pt>
                <c:pt idx="2">
                  <c:v>0.34227887352273062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0.78189958510061275</c:v>
                </c:pt>
                <c:pt idx="1">
                  <c:v>0.74643466490609078</c:v>
                </c:pt>
                <c:pt idx="2">
                  <c:v>0.74064076629811815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0.66261127759620408</c:v>
                </c:pt>
                <c:pt idx="1">
                  <c:v>0.40636528163688751</c:v>
                </c:pt>
                <c:pt idx="2">
                  <c:v>0.37625465328391378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0.88702501978656567</c:v>
                </c:pt>
                <c:pt idx="1">
                  <c:v>0.83935362036996664</c:v>
                </c:pt>
                <c:pt idx="2">
                  <c:v>0.82984045666320205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0.86157802138366213</c:v>
                </c:pt>
                <c:pt idx="1">
                  <c:v>0.76513420910071173</c:v>
                </c:pt>
                <c:pt idx="2">
                  <c:v>0.74638143321088379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0.86109518535356433</c:v>
                </c:pt>
                <c:pt idx="1">
                  <c:v>0.80161451371521841</c:v>
                </c:pt>
                <c:pt idx="2">
                  <c:v>0.7732706386485283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0.4794301037159841</c:v>
                </c:pt>
                <c:pt idx="1">
                  <c:v>0.47527397532747295</c:v>
                </c:pt>
                <c:pt idx="2">
                  <c:v>0.47358617112922913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0.44271205306406397</c:v>
                </c:pt>
                <c:pt idx="1">
                  <c:v>0.21154136503585128</c:v>
                </c:pt>
                <c:pt idx="2">
                  <c:v>0.21117045384101443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0.7559251630789301</c:v>
                </c:pt>
                <c:pt idx="1">
                  <c:v>0.7559251630789301</c:v>
                </c:pt>
                <c:pt idx="2">
                  <c:v>0.7559251630789301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0.11375024496710266</c:v>
                </c:pt>
                <c:pt idx="1">
                  <c:v>8.1334139448699813E-2</c:v>
                </c:pt>
                <c:pt idx="2">
                  <c:v>8.1334139448699813E-2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0.53597735459799989</c:v>
                </c:pt>
                <c:pt idx="1">
                  <c:v>0.52513311261673823</c:v>
                </c:pt>
                <c:pt idx="2">
                  <c:v>0.52290045333030377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0.24567669113841392</c:v>
                </c:pt>
                <c:pt idx="1">
                  <c:v>0.13672228113667551</c:v>
                </c:pt>
                <c:pt idx="2">
                  <c:v>0.12998899303157105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0.60106877407666282</c:v>
                </c:pt>
                <c:pt idx="1">
                  <c:v>0.34910770139117014</c:v>
                </c:pt>
                <c:pt idx="2">
                  <c:v>0.32490385710722908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0.63932374087035915</c:v>
                </c:pt>
                <c:pt idx="1">
                  <c:v>0.51352246118365641</c:v>
                </c:pt>
                <c:pt idx="2">
                  <c:v>0.49799993045180962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0.83737641708476751</c:v>
                </c:pt>
                <c:pt idx="1">
                  <c:v>0.77960811445523792</c:v>
                </c:pt>
                <c:pt idx="2">
                  <c:v>0.7549332434492998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0" activePane="bottomRight" state="frozen"/>
      <selection pane="topRight" activeCell="D1" sqref="D1"/>
      <selection pane="bottomLeft" activeCell="A5" sqref="A5"/>
      <selection pane="bottomRight" activeCell="H2" sqref="H2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483884.67</v>
      </c>
      <c r="F5" s="33">
        <f>E5/D5</f>
        <v>0.26412918668122271</v>
      </c>
      <c r="G5" s="43">
        <v>483884.67</v>
      </c>
      <c r="H5" s="33">
        <f>G5/D5</f>
        <v>0.26412918668122271</v>
      </c>
      <c r="I5" s="29">
        <v>483884.67</v>
      </c>
      <c r="J5" s="38">
        <f>I5/D5</f>
        <v>0.26412918668122271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4151448.43</v>
      </c>
      <c r="F6" s="34">
        <f t="shared" ref="F6:F57" si="0">E6/D6</f>
        <v>0.96545312325581401</v>
      </c>
      <c r="G6" s="43">
        <v>4151448.43</v>
      </c>
      <c r="H6" s="34">
        <f t="shared" ref="H6:H57" si="1">G6/D6</f>
        <v>0.96545312325581401</v>
      </c>
      <c r="I6" s="27">
        <v>4151448.43</v>
      </c>
      <c r="J6" s="39">
        <f t="shared" ref="J6:J57" si="2">I6/D6</f>
        <v>0.96545312325581401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4635333.0999999996</v>
      </c>
      <c r="F7" s="35">
        <f t="shared" si="0"/>
        <v>0.7559251630789301</v>
      </c>
      <c r="G7" s="44">
        <v>4635333.0999999996</v>
      </c>
      <c r="H7" s="35">
        <f t="shared" si="1"/>
        <v>0.7559251630789301</v>
      </c>
      <c r="I7" s="28">
        <v>4635333.0999999996</v>
      </c>
      <c r="J7" s="40">
        <f t="shared" si="2"/>
        <v>0.7559251630789301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368577.07</v>
      </c>
      <c r="F13" s="34">
        <f t="shared" si="0"/>
        <v>0.12396533127137618</v>
      </c>
      <c r="G13" s="43">
        <v>263541.40000000002</v>
      </c>
      <c r="H13" s="34">
        <f t="shared" si="1"/>
        <v>8.8638169907645808E-2</v>
      </c>
      <c r="I13" s="27">
        <v>263541.40000000002</v>
      </c>
      <c r="J13" s="39">
        <f t="shared" si="2"/>
        <v>8.8638169907645808E-2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368577.07</v>
      </c>
      <c r="F14" s="35">
        <f t="shared" si="0"/>
        <v>0.11375024496710266</v>
      </c>
      <c r="G14" s="44">
        <v>263541.40000000002</v>
      </c>
      <c r="H14" s="35">
        <f t="shared" si="1"/>
        <v>8.1334139448699813E-2</v>
      </c>
      <c r="I14" s="28">
        <v>263541.40000000002</v>
      </c>
      <c r="J14" s="40">
        <f t="shared" si="2"/>
        <v>8.1334139448699813E-2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529564.72</v>
      </c>
      <c r="F18" s="34">
        <f t="shared" si="0"/>
        <v>5.9196029488204155E-2</v>
      </c>
      <c r="G18" s="43">
        <v>275596.38</v>
      </c>
      <c r="H18" s="34">
        <f t="shared" si="1"/>
        <v>3.0806832141918969E-2</v>
      </c>
      <c r="I18" s="27">
        <v>267741.74</v>
      </c>
      <c r="J18" s="39">
        <f t="shared" si="2"/>
        <v>2.9928821421984247E-2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1137678.52</v>
      </c>
      <c r="F19" s="35">
        <f t="shared" si="0"/>
        <v>0.11483342580810112</v>
      </c>
      <c r="G19" s="44">
        <v>287548.18</v>
      </c>
      <c r="H19" s="35">
        <f t="shared" si="1"/>
        <v>2.9024141718246122E-2</v>
      </c>
      <c r="I19" s="28">
        <v>279693.53999999998</v>
      </c>
      <c r="J19" s="40">
        <f t="shared" si="2"/>
        <v>2.8231320895990158E-2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165855.14000000001</v>
      </c>
      <c r="F20" s="34">
        <f t="shared" si="0"/>
        <v>0.3634639440039622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1021001.8</v>
      </c>
      <c r="F21" s="34">
        <f t="shared" si="0"/>
        <v>0.3378566557147476</v>
      </c>
      <c r="G21" s="43">
        <v>773166.69</v>
      </c>
      <c r="H21" s="34">
        <f t="shared" si="1"/>
        <v>0.25584627979445379</v>
      </c>
      <c r="I21" s="27">
        <v>762939.85</v>
      </c>
      <c r="J21" s="39">
        <f t="shared" si="2"/>
        <v>0.25246214671953676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1186856.94</v>
      </c>
      <c r="F22" s="35">
        <f t="shared" si="0"/>
        <v>0.34121606007506505</v>
      </c>
      <c r="G22" s="44">
        <v>909484.68</v>
      </c>
      <c r="H22" s="35">
        <f t="shared" si="1"/>
        <v>0.26147277632991839</v>
      </c>
      <c r="I22" s="28">
        <v>891477.34</v>
      </c>
      <c r="J22" s="40">
        <f t="shared" si="2"/>
        <v>0.25629574664744281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130090.41</v>
      </c>
      <c r="F23" s="34">
        <f t="shared" si="0"/>
        <v>0.72805548404427978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955112.04</v>
      </c>
      <c r="F24" s="34">
        <f t="shared" si="0"/>
        <v>0.31129596047168029</v>
      </c>
      <c r="G24" s="43">
        <v>699329.25</v>
      </c>
      <c r="H24" s="34">
        <f t="shared" si="1"/>
        <v>0.22792966840276646</v>
      </c>
      <c r="I24" s="27">
        <v>648953.55000000005</v>
      </c>
      <c r="J24" s="39">
        <f t="shared" si="2"/>
        <v>0.21151091200646638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1085202.45</v>
      </c>
      <c r="F25" s="35">
        <f t="shared" si="0"/>
        <v>0.33423115919309165</v>
      </c>
      <c r="G25" s="44">
        <v>713489.67</v>
      </c>
      <c r="H25" s="35">
        <f t="shared" si="1"/>
        <v>0.21974745769915693</v>
      </c>
      <c r="I25" s="28">
        <v>663113.97</v>
      </c>
      <c r="J25" s="40">
        <f t="shared" si="2"/>
        <v>0.20423226179615886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1024510.9</v>
      </c>
      <c r="F27" s="34">
        <f t="shared" si="0"/>
        <v>0.30027717823935396</v>
      </c>
      <c r="G27" s="43">
        <v>747478.79</v>
      </c>
      <c r="H27" s="34">
        <f t="shared" si="1"/>
        <v>0.21908095058331409</v>
      </c>
      <c r="I27" s="27">
        <v>704341.79</v>
      </c>
      <c r="J27" s="39">
        <f t="shared" si="2"/>
        <v>0.20643778920971523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1409410.9</v>
      </c>
      <c r="F28" s="35">
        <f t="shared" si="0"/>
        <v>0.37038131320630163</v>
      </c>
      <c r="G28" s="44">
        <v>747478.79</v>
      </c>
      <c r="H28" s="35">
        <f t="shared" si="1"/>
        <v>0.19643113007999113</v>
      </c>
      <c r="I28" s="28">
        <v>704341.79</v>
      </c>
      <c r="J28" s="40">
        <f t="shared" si="2"/>
        <v>0.18509508981821921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349300.56</v>
      </c>
      <c r="F30" s="34">
        <f t="shared" si="0"/>
        <v>0.50441898044856104</v>
      </c>
      <c r="G30" s="43">
        <v>247246.8</v>
      </c>
      <c r="H30" s="34">
        <f t="shared" si="1"/>
        <v>0.35704488643009696</v>
      </c>
      <c r="I30" s="27">
        <v>223544.05</v>
      </c>
      <c r="J30" s="39">
        <f t="shared" si="2"/>
        <v>0.32281614946836085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401300.55</v>
      </c>
      <c r="F31" s="36">
        <f t="shared" si="0"/>
        <v>0.49446521313232744</v>
      </c>
      <c r="G31" s="44">
        <v>247246.8</v>
      </c>
      <c r="H31" s="36">
        <f t="shared" si="1"/>
        <v>0.30464683304891044</v>
      </c>
      <c r="I31" s="30">
        <v>223544.05</v>
      </c>
      <c r="J31" s="41">
        <f t="shared" si="2"/>
        <v>0.27544132777219882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23936</v>
      </c>
      <c r="H32" s="33">
        <f t="shared" si="1"/>
        <v>0.1080856520993073</v>
      </c>
      <c r="I32" s="29">
        <v>23936</v>
      </c>
      <c r="J32" s="38">
        <f t="shared" si="2"/>
        <v>0.1080856520993073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2958718.55</v>
      </c>
      <c r="F33" s="34">
        <f t="shared" si="0"/>
        <v>0.5514498228911654</v>
      </c>
      <c r="G33" s="43">
        <v>1819580.02</v>
      </c>
      <c r="H33" s="34">
        <f t="shared" si="1"/>
        <v>0.33913569770443469</v>
      </c>
      <c r="I33" s="27">
        <v>1694141.79</v>
      </c>
      <c r="J33" s="39">
        <f t="shared" si="2"/>
        <v>0.31575635676736541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3029219.55</v>
      </c>
      <c r="F34" s="35">
        <f t="shared" si="0"/>
        <v>0.54221022628521265</v>
      </c>
      <c r="G34" s="44">
        <v>1843516.02</v>
      </c>
      <c r="H34" s="35">
        <f t="shared" si="1"/>
        <v>0.32997715149587448</v>
      </c>
      <c r="I34" s="28">
        <v>1718077.79</v>
      </c>
      <c r="J34" s="40">
        <f t="shared" si="2"/>
        <v>0.30752453954402154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3610123.43</v>
      </c>
      <c r="F36" s="34">
        <f t="shared" si="0"/>
        <v>0.65647882073522024</v>
      </c>
      <c r="G36" s="43">
        <v>2057755.91</v>
      </c>
      <c r="H36" s="34">
        <f t="shared" si="1"/>
        <v>0.3741903010661688</v>
      </c>
      <c r="I36" s="27">
        <v>1912716.64</v>
      </c>
      <c r="J36" s="39">
        <f t="shared" si="2"/>
        <v>0.34781579870465335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3687712.58</v>
      </c>
      <c r="F37" s="36">
        <f t="shared" si="0"/>
        <v>0.65991275516795977</v>
      </c>
      <c r="G37" s="44">
        <v>2057755.91</v>
      </c>
      <c r="H37" s="36">
        <f t="shared" si="1"/>
        <v>0.36823351673227533</v>
      </c>
      <c r="I37" s="30">
        <v>1912716.64</v>
      </c>
      <c r="J37" s="41">
        <f t="shared" si="2"/>
        <v>0.34227887352273062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88092</v>
      </c>
      <c r="F40" s="34">
        <f t="shared" si="0"/>
        <v>0.24890230050689136</v>
      </c>
      <c r="G40" s="43">
        <v>38054</v>
      </c>
      <c r="H40" s="34">
        <f t="shared" si="1"/>
        <v>0.10752086617955368</v>
      </c>
      <c r="I40" s="27">
        <v>38054</v>
      </c>
      <c r="J40" s="39">
        <f t="shared" si="2"/>
        <v>0.10752086617955368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3615241.68</v>
      </c>
      <c r="F41" s="34">
        <f t="shared" si="0"/>
        <v>0.82494430115687567</v>
      </c>
      <c r="G41" s="43">
        <v>3497306.15</v>
      </c>
      <c r="H41" s="34">
        <f t="shared" si="1"/>
        <v>0.79803316989955519</v>
      </c>
      <c r="I41" s="27">
        <v>3469864.34</v>
      </c>
      <c r="J41" s="39">
        <f t="shared" si="2"/>
        <v>0.7917713576123806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3703333.68</v>
      </c>
      <c r="F42" s="35">
        <f t="shared" si="0"/>
        <v>0.78189958510061275</v>
      </c>
      <c r="G42" s="44">
        <v>3535360.15</v>
      </c>
      <c r="H42" s="35">
        <f t="shared" si="1"/>
        <v>0.74643466490609078</v>
      </c>
      <c r="I42" s="28">
        <v>3507918.34</v>
      </c>
      <c r="J42" s="40">
        <f t="shared" si="2"/>
        <v>0.74064076629811815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2891201.48</v>
      </c>
      <c r="F44" s="34">
        <f t="shared" si="0"/>
        <v>0.71180756979585769</v>
      </c>
      <c r="G44" s="43">
        <v>1807282.32</v>
      </c>
      <c r="H44" s="34">
        <f t="shared" si="1"/>
        <v>0.44494900996461156</v>
      </c>
      <c r="I44" s="27">
        <v>1673301.79</v>
      </c>
      <c r="J44" s="39">
        <f t="shared" si="2"/>
        <v>0.4119632923939146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2952057.15</v>
      </c>
      <c r="F45" s="36">
        <f t="shared" si="0"/>
        <v>0.66261127759620408</v>
      </c>
      <c r="G45" s="44">
        <v>1810433.32</v>
      </c>
      <c r="H45" s="36">
        <f t="shared" si="1"/>
        <v>0.40636528163688751</v>
      </c>
      <c r="I45" s="30">
        <v>1676284.84</v>
      </c>
      <c r="J45" s="41">
        <f t="shared" si="2"/>
        <v>0.37625465328391378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22058272.539999999</v>
      </c>
      <c r="F47" s="34">
        <f t="shared" si="0"/>
        <v>0.92357850889761306</v>
      </c>
      <c r="G47" s="43">
        <v>20887196.940000001</v>
      </c>
      <c r="H47" s="34">
        <f t="shared" si="1"/>
        <v>0.87454564585300876</v>
      </c>
      <c r="I47" s="27">
        <v>20648845.879999999</v>
      </c>
      <c r="J47" s="39">
        <f t="shared" si="2"/>
        <v>0.86456590169172964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22232149.390000001</v>
      </c>
      <c r="F48" s="35">
        <f t="shared" si="0"/>
        <v>0.88702501978656567</v>
      </c>
      <c r="G48" s="44">
        <v>21037326.640000001</v>
      </c>
      <c r="H48" s="35">
        <f t="shared" si="1"/>
        <v>0.83935362036996664</v>
      </c>
      <c r="I48" s="28">
        <v>20798891.34</v>
      </c>
      <c r="J48" s="40">
        <f t="shared" si="2"/>
        <v>0.82984045666320205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19988410.210000001</v>
      </c>
      <c r="F49" s="34">
        <f t="shared" si="0"/>
        <v>0.86157802138366213</v>
      </c>
      <c r="G49" s="43">
        <v>17750936.140000001</v>
      </c>
      <c r="H49" s="34">
        <f t="shared" si="1"/>
        <v>0.76513420910071173</v>
      </c>
      <c r="I49" s="27">
        <v>17315876.09</v>
      </c>
      <c r="J49" s="39">
        <f t="shared" si="2"/>
        <v>0.74638143321088379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19988410.210000001</v>
      </c>
      <c r="F50" s="35">
        <f t="shared" si="0"/>
        <v>0.86157802138366213</v>
      </c>
      <c r="G50" s="44">
        <v>17750936.140000001</v>
      </c>
      <c r="H50" s="35">
        <f t="shared" si="1"/>
        <v>0.76513420910071173</v>
      </c>
      <c r="I50" s="28">
        <v>17315876.09</v>
      </c>
      <c r="J50" s="40">
        <f t="shared" si="2"/>
        <v>0.74638143321088379</v>
      </c>
    </row>
    <row r="51" spans="1:10" ht="22.5" x14ac:dyDescent="0.2">
      <c r="A51" s="46"/>
      <c r="B51" s="49" t="s">
        <v>28</v>
      </c>
      <c r="C51" s="25" t="s">
        <v>5</v>
      </c>
      <c r="D51" s="43">
        <v>294815210</v>
      </c>
      <c r="E51" s="43">
        <v>253863957.90000001</v>
      </c>
      <c r="F51" s="34">
        <f t="shared" si="0"/>
        <v>0.86109518535356433</v>
      </c>
      <c r="G51" s="43">
        <v>236328151.19999999</v>
      </c>
      <c r="H51" s="34">
        <f t="shared" si="1"/>
        <v>0.80161451371521841</v>
      </c>
      <c r="I51" s="27">
        <v>227971945.72</v>
      </c>
      <c r="J51" s="39">
        <f t="shared" si="2"/>
        <v>0.7732706386485283</v>
      </c>
    </row>
    <row r="52" spans="1:10" ht="13.5" customHeight="1" x14ac:dyDescent="0.2">
      <c r="A52" s="46"/>
      <c r="B52" s="49"/>
      <c r="C52" s="15" t="s">
        <v>6</v>
      </c>
      <c r="D52" s="44">
        <v>294815210</v>
      </c>
      <c r="E52" s="44">
        <v>253863957.90000001</v>
      </c>
      <c r="F52" s="35">
        <f t="shared" si="0"/>
        <v>0.86109518535356433</v>
      </c>
      <c r="G52" s="44">
        <v>236328151.19999999</v>
      </c>
      <c r="H52" s="35">
        <f t="shared" si="1"/>
        <v>0.80161451371521841</v>
      </c>
      <c r="I52" s="28">
        <v>227971945.72</v>
      </c>
      <c r="J52" s="40">
        <f t="shared" si="2"/>
        <v>0.7732706386485283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11400912.109999999</v>
      </c>
      <c r="F53" s="34">
        <f t="shared" si="0"/>
        <v>0.4794301037159841</v>
      </c>
      <c r="G53" s="43">
        <v>11302078.82</v>
      </c>
      <c r="H53" s="34">
        <f t="shared" si="1"/>
        <v>0.47527397532747295</v>
      </c>
      <c r="I53" s="27">
        <v>11261942.609999999</v>
      </c>
      <c r="J53" s="39">
        <f t="shared" si="2"/>
        <v>0.47358617112922913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11400912.109999999</v>
      </c>
      <c r="F54" s="35">
        <f t="shared" si="0"/>
        <v>0.4794301037159841</v>
      </c>
      <c r="G54" s="44">
        <v>11302078.82</v>
      </c>
      <c r="H54" s="35">
        <f t="shared" si="1"/>
        <v>0.47527397532747295</v>
      </c>
      <c r="I54" s="28">
        <v>11261942.609999999</v>
      </c>
      <c r="J54" s="40">
        <f t="shared" si="2"/>
        <v>0.47358617112922913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321371.32</v>
      </c>
      <c r="F55" s="34">
        <f t="shared" si="0"/>
        <v>0.44271205306406397</v>
      </c>
      <c r="G55" s="43">
        <v>153561.04999999999</v>
      </c>
      <c r="H55" s="34">
        <f t="shared" si="1"/>
        <v>0.21154136503585128</v>
      </c>
      <c r="I55" s="27">
        <v>153291.79999999999</v>
      </c>
      <c r="J55" s="39">
        <f t="shared" si="2"/>
        <v>0.21117045384101443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321371.32</v>
      </c>
      <c r="F56" s="36">
        <f t="shared" si="0"/>
        <v>0.44271205306406397</v>
      </c>
      <c r="G56" s="44">
        <v>153561.04999999999</v>
      </c>
      <c r="H56" s="36">
        <f t="shared" si="1"/>
        <v>0.21154136503585128</v>
      </c>
      <c r="I56" s="30">
        <v>153291.79999999999</v>
      </c>
      <c r="J56" s="41">
        <f t="shared" si="2"/>
        <v>0.21117045384101443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420365435</v>
      </c>
      <c r="E57" s="31">
        <v>331730613.05000001</v>
      </c>
      <c r="F57" s="37">
        <f t="shared" si="0"/>
        <v>0.78914816830741574</v>
      </c>
      <c r="G57" s="31">
        <v>303947546.11000001</v>
      </c>
      <c r="H57" s="37">
        <f t="shared" si="1"/>
        <v>0.72305551504252485</v>
      </c>
      <c r="I57" s="31">
        <v>294280087.70000005</v>
      </c>
      <c r="J57" s="42">
        <f t="shared" si="2"/>
        <v>0.70005776688085697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4635333.0999999996</v>
      </c>
      <c r="F3" s="6">
        <f t="shared" ref="F3:F8" si="0">E3/D3</f>
        <v>0.7559251630789301</v>
      </c>
      <c r="G3" s="4">
        <f>'Execução - LOA 2020'!G7</f>
        <v>4635333.0999999996</v>
      </c>
      <c r="H3" s="6">
        <f>G3/D3</f>
        <v>0.7559251630789301</v>
      </c>
      <c r="I3" s="4">
        <f>'Execução - LOA 2020'!I7</f>
        <v>4635333.0999999996</v>
      </c>
      <c r="J3" s="6">
        <f>I3/D3</f>
        <v>0.7559251630789301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368577.07</v>
      </c>
      <c r="F6" s="6">
        <f t="shared" si="0"/>
        <v>0.11375024496710266</v>
      </c>
      <c r="G6" s="4">
        <f>'Execução - LOA 2020'!G14</f>
        <v>263541.40000000002</v>
      </c>
      <c r="H6" s="6">
        <f t="shared" si="1"/>
        <v>8.1334139448699813E-2</v>
      </c>
      <c r="I6" s="4">
        <f>'Execução - LOA 2020'!I14</f>
        <v>263541.40000000002</v>
      </c>
      <c r="J6" s="6">
        <f t="shared" si="2"/>
        <v>8.1334139448699813E-2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5331039.8</v>
      </c>
      <c r="F8" s="6">
        <f t="shared" si="0"/>
        <v>0.53597735459799989</v>
      </c>
      <c r="G8" s="17">
        <f>SUM(G3:G7)</f>
        <v>5223178.7399999993</v>
      </c>
      <c r="H8" s="6">
        <f t="shared" si="1"/>
        <v>0.52513311261673823</v>
      </c>
      <c r="I8" s="17">
        <f>SUM(I3:I7)</f>
        <v>5200971.84</v>
      </c>
      <c r="J8" s="6">
        <f t="shared" si="2"/>
        <v>0.52290045333030377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1137678.52</v>
      </c>
      <c r="F10" s="6">
        <f t="shared" ref="F10:F15" si="3">E10/D10</f>
        <v>0.11483342580810112</v>
      </c>
      <c r="G10" s="4">
        <f>'Execução - LOA 2020'!G19</f>
        <v>287548.18</v>
      </c>
      <c r="H10" s="6">
        <f>G10/D10</f>
        <v>2.9024141718246122E-2</v>
      </c>
      <c r="I10" s="4">
        <f>'Execução - LOA 2020'!I19</f>
        <v>279693.53999999998</v>
      </c>
      <c r="J10" s="6">
        <f t="shared" si="2"/>
        <v>2.8231320895990158E-2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1186856.94</v>
      </c>
      <c r="F11" s="6">
        <f t="shared" si="3"/>
        <v>0.34121606007506505</v>
      </c>
      <c r="G11" s="4">
        <f>'Execução - LOA 2020'!G22</f>
        <v>909484.68</v>
      </c>
      <c r="H11" s="6">
        <f t="shared" ref="H11:H37" si="4">G11/D11</f>
        <v>0.26147277632991839</v>
      </c>
      <c r="I11" s="4">
        <f>'Execução - LOA 2020'!I22</f>
        <v>891477.34</v>
      </c>
      <c r="J11" s="6">
        <f t="shared" si="2"/>
        <v>0.25629574664744281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1085202.45</v>
      </c>
      <c r="F12" s="6">
        <f t="shared" si="3"/>
        <v>0.33423115919309165</v>
      </c>
      <c r="G12" s="4">
        <f>'Execução - LOA 2020'!G25</f>
        <v>713489.67</v>
      </c>
      <c r="H12" s="6">
        <f t="shared" si="4"/>
        <v>0.21974745769915693</v>
      </c>
      <c r="I12" s="4">
        <f>'Execução - LOA 2020'!I25</f>
        <v>663113.97</v>
      </c>
      <c r="J12" s="6">
        <f t="shared" si="2"/>
        <v>0.20423226179615886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1409410.9</v>
      </c>
      <c r="F13" s="6">
        <f t="shared" si="3"/>
        <v>0.37038131320630163</v>
      </c>
      <c r="G13" s="4">
        <f>'Execução - LOA 2020'!G28</f>
        <v>747478.79</v>
      </c>
      <c r="H13" s="6">
        <f t="shared" si="4"/>
        <v>0.19643113007999113</v>
      </c>
      <c r="I13" s="4">
        <f>'Execução - LOA 2020'!I28</f>
        <v>704341.79</v>
      </c>
      <c r="J13" s="6">
        <f t="shared" si="2"/>
        <v>0.18509508981821921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401300.55</v>
      </c>
      <c r="F14" s="6">
        <f t="shared" si="3"/>
        <v>0.49446521313232744</v>
      </c>
      <c r="G14" s="4">
        <f>'Execução - LOA 2020'!G31</f>
        <v>247246.8</v>
      </c>
      <c r="H14" s="6">
        <f t="shared" si="4"/>
        <v>0.30464683304891044</v>
      </c>
      <c r="I14" s="4">
        <f>'Execução - LOA 2020'!I31</f>
        <v>223544.05</v>
      </c>
      <c r="J14" s="6">
        <f t="shared" si="2"/>
        <v>0.27544132777219882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5220449.3600000003</v>
      </c>
      <c r="F15" s="6">
        <f t="shared" si="3"/>
        <v>0.24567669113841392</v>
      </c>
      <c r="G15" s="4">
        <f>SUM(G10:G14)</f>
        <v>2905248.12</v>
      </c>
      <c r="H15" s="6">
        <f t="shared" si="4"/>
        <v>0.13672228113667551</v>
      </c>
      <c r="I15" s="4">
        <f>SUM(I10:I14)</f>
        <v>2762170.6899999995</v>
      </c>
      <c r="J15" s="6">
        <f t="shared" si="2"/>
        <v>0.12998899303157105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3029219.55</v>
      </c>
      <c r="F17" s="6">
        <f t="shared" ref="F17:F37" si="5">E17/D17</f>
        <v>0.54221022628521265</v>
      </c>
      <c r="G17" s="4">
        <f>'Execução - LOA 2020'!G34</f>
        <v>1843516.02</v>
      </c>
      <c r="H17" s="6">
        <f t="shared" si="4"/>
        <v>0.32997715149587448</v>
      </c>
      <c r="I17" s="4">
        <f>'Execução - LOA 2020'!I34</f>
        <v>1718077.79</v>
      </c>
      <c r="J17" s="6">
        <f t="shared" si="2"/>
        <v>0.30752453954402154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3687712.58</v>
      </c>
      <c r="F18" s="6">
        <f t="shared" si="5"/>
        <v>0.65991275516795977</v>
      </c>
      <c r="G18" s="4">
        <f>'Execução - LOA 2020'!G37</f>
        <v>2057755.91</v>
      </c>
      <c r="H18" s="6">
        <f t="shared" si="4"/>
        <v>0.36823351673227533</v>
      </c>
      <c r="I18" s="4">
        <f>'Execução - LOA 2020'!I37</f>
        <v>1912716.64</v>
      </c>
      <c r="J18" s="6">
        <f t="shared" si="2"/>
        <v>0.34227887352273062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6716932.1299999999</v>
      </c>
      <c r="F19" s="6">
        <f>E19/D19</f>
        <v>0.60106877407666282</v>
      </c>
      <c r="G19" s="4">
        <f>SUM(G17:G18)</f>
        <v>3901271.9299999997</v>
      </c>
      <c r="H19" s="6">
        <f t="shared" si="4"/>
        <v>0.34910770139117014</v>
      </c>
      <c r="I19" s="4">
        <f>SUM(I17:I18)</f>
        <v>3630794.4299999997</v>
      </c>
      <c r="J19" s="6">
        <f t="shared" si="2"/>
        <v>0.32490385710722908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3703333.68</v>
      </c>
      <c r="F22" s="6">
        <f t="shared" si="5"/>
        <v>0.78189958510061275</v>
      </c>
      <c r="G22" s="4">
        <f>'Execução - LOA 2020'!G42</f>
        <v>3535360.15</v>
      </c>
      <c r="H22" s="6">
        <f t="shared" si="4"/>
        <v>0.74643466490609078</v>
      </c>
      <c r="I22" s="4">
        <f>'Execução - LOA 2020'!I42</f>
        <v>3507918.34</v>
      </c>
      <c r="J22" s="6">
        <f t="shared" si="2"/>
        <v>0.74064076629811815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2952057.15</v>
      </c>
      <c r="F23" s="6">
        <f t="shared" si="5"/>
        <v>0.66261127759620408</v>
      </c>
      <c r="G23" s="4">
        <f>'Execução - LOA 2020'!G45</f>
        <v>1810433.32</v>
      </c>
      <c r="H23" s="6">
        <f t="shared" si="4"/>
        <v>0.40636528163688751</v>
      </c>
      <c r="I23" s="4">
        <f>'Execução - LOA 2020'!I45</f>
        <v>1676284.84</v>
      </c>
      <c r="J23" s="6">
        <f t="shared" si="2"/>
        <v>0.37625465328391378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6655390.8300000001</v>
      </c>
      <c r="F24" s="6">
        <f t="shared" si="5"/>
        <v>0.63932374087035915</v>
      </c>
      <c r="G24" s="4">
        <f>SUM(G21:G23)</f>
        <v>5345793.47</v>
      </c>
      <c r="H24" s="6">
        <f t="shared" si="4"/>
        <v>0.51352246118365641</v>
      </c>
      <c r="I24" s="4">
        <f>SUM(I21:I23)</f>
        <v>5184203.18</v>
      </c>
      <c r="J24" s="6">
        <f t="shared" si="2"/>
        <v>0.49799993045180962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22232149.390000001</v>
      </c>
      <c r="F26" s="6">
        <f t="shared" si="5"/>
        <v>0.88702501978656567</v>
      </c>
      <c r="G26" s="4">
        <f>'Execução - LOA 2020'!G48</f>
        <v>21037326.640000001</v>
      </c>
      <c r="H26" s="6">
        <f t="shared" si="4"/>
        <v>0.83935362036996664</v>
      </c>
      <c r="I26" s="4">
        <f>'Execução - LOA 2020'!I48</f>
        <v>20798891.34</v>
      </c>
      <c r="J26" s="6">
        <f t="shared" si="2"/>
        <v>0.82984045666320205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19988410.210000001</v>
      </c>
      <c r="F27" s="6">
        <f t="shared" si="5"/>
        <v>0.86157802138366213</v>
      </c>
      <c r="G27" s="4">
        <f>'Execução - LOA 2020'!G50</f>
        <v>17750936.140000001</v>
      </c>
      <c r="H27" s="6">
        <f t="shared" si="4"/>
        <v>0.76513420910071173</v>
      </c>
      <c r="I27" s="4">
        <f>'Execução - LOA 2020'!I50</f>
        <v>17315876.09</v>
      </c>
      <c r="J27" s="6">
        <f t="shared" si="2"/>
        <v>0.74638143321088379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253863957.90000001</v>
      </c>
      <c r="F28" s="6">
        <f t="shared" si="5"/>
        <v>0.86109518535356433</v>
      </c>
      <c r="G28" s="4">
        <f>'Execução - LOA 2020'!G52</f>
        <v>236328151.19999999</v>
      </c>
      <c r="H28" s="6">
        <f t="shared" si="4"/>
        <v>0.80161451371521841</v>
      </c>
      <c r="I28" s="4">
        <f>'Execução - LOA 2020'!I52</f>
        <v>227971945.72</v>
      </c>
      <c r="J28" s="6">
        <f t="shared" si="2"/>
        <v>0.7732706386485283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11400912.109999999</v>
      </c>
      <c r="F29" s="6">
        <f t="shared" si="5"/>
        <v>0.4794301037159841</v>
      </c>
      <c r="G29" s="4">
        <f>'Execução - LOA 2020'!G54</f>
        <v>11302078.82</v>
      </c>
      <c r="H29" s="6">
        <f t="shared" si="4"/>
        <v>0.47527397532747295</v>
      </c>
      <c r="I29" s="4">
        <f>'Execução - LOA 2020'!I54</f>
        <v>11261942.609999999</v>
      </c>
      <c r="J29" s="6">
        <f t="shared" si="2"/>
        <v>0.47358617112922913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321371.32</v>
      </c>
      <c r="F30" s="6">
        <f t="shared" si="5"/>
        <v>0.44271205306406397</v>
      </c>
      <c r="G30" s="4">
        <f>'Execução - LOA 2020'!G56</f>
        <v>153561.04999999999</v>
      </c>
      <c r="H30" s="6">
        <f t="shared" si="4"/>
        <v>0.21154136503585128</v>
      </c>
      <c r="I30" s="4">
        <f>'Execução - LOA 2020'!I56</f>
        <v>153291.79999999999</v>
      </c>
      <c r="J30" s="6">
        <f t="shared" si="2"/>
        <v>0.21117045384101443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307806800.93000001</v>
      </c>
      <c r="F31" s="6">
        <f t="shared" si="5"/>
        <v>0.83737641708476751</v>
      </c>
      <c r="G31" s="17">
        <f>SUM(G26:G30)</f>
        <v>286572053.85000002</v>
      </c>
      <c r="H31" s="6">
        <f t="shared" si="4"/>
        <v>0.77960811445523792</v>
      </c>
      <c r="I31" s="17">
        <f>SUM(I26:I30)</f>
        <v>277501947.56</v>
      </c>
      <c r="J31" s="6">
        <f t="shared" si="2"/>
        <v>0.7549332434492998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5331039.8</v>
      </c>
      <c r="F33" s="6">
        <f>E33/D33</f>
        <v>0.53597735459799989</v>
      </c>
      <c r="G33" s="4">
        <f>G8</f>
        <v>5223178.7399999993</v>
      </c>
      <c r="H33" s="6">
        <f>G33/D33</f>
        <v>0.52513311261673823</v>
      </c>
      <c r="I33" s="4">
        <f>I8</f>
        <v>5200971.84</v>
      </c>
      <c r="J33" s="6">
        <f t="shared" si="2"/>
        <v>0.52290045333030377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5220449.3600000003</v>
      </c>
      <c r="F34" s="6">
        <f t="shared" si="5"/>
        <v>0.24567669113841392</v>
      </c>
      <c r="G34" s="4">
        <f>G15</f>
        <v>2905248.12</v>
      </c>
      <c r="H34" s="6">
        <f t="shared" si="4"/>
        <v>0.13672228113667551</v>
      </c>
      <c r="I34" s="4">
        <f>I15</f>
        <v>2762170.6899999995</v>
      </c>
      <c r="J34" s="6">
        <f t="shared" si="2"/>
        <v>0.12998899303157105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6716932.1299999999</v>
      </c>
      <c r="F35" s="6">
        <f t="shared" si="5"/>
        <v>0.60106877407666282</v>
      </c>
      <c r="G35" s="4">
        <f>G19</f>
        <v>3901271.9299999997</v>
      </c>
      <c r="H35" s="6">
        <f t="shared" si="4"/>
        <v>0.34910770139117014</v>
      </c>
      <c r="I35" s="4">
        <f>I19</f>
        <v>3630794.4299999997</v>
      </c>
      <c r="J35" s="6">
        <f t="shared" si="2"/>
        <v>0.32490385710722908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6655390.8300000001</v>
      </c>
      <c r="F36" s="6">
        <f t="shared" si="5"/>
        <v>0.63932374087035915</v>
      </c>
      <c r="G36" s="4">
        <f>G24</f>
        <v>5345793.47</v>
      </c>
      <c r="H36" s="6">
        <f t="shared" si="4"/>
        <v>0.51352246118365641</v>
      </c>
      <c r="I36" s="4">
        <f>I24</f>
        <v>5184203.18</v>
      </c>
      <c r="J36" s="6">
        <f t="shared" si="2"/>
        <v>0.49799993045180962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307806800.93000001</v>
      </c>
      <c r="F37" s="6">
        <f t="shared" si="5"/>
        <v>0.83737641708476751</v>
      </c>
      <c r="G37" s="4">
        <f>G31</f>
        <v>286572053.85000002</v>
      </c>
      <c r="H37" s="6">
        <f t="shared" si="4"/>
        <v>0.77960811445523792</v>
      </c>
      <c r="I37" s="4">
        <f>I31</f>
        <v>277501947.56</v>
      </c>
      <c r="J37" s="6">
        <f t="shared" si="2"/>
        <v>0.7549332434492998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2020-09-29T12:43:19Z</dcterms:modified>
</cp:coreProperties>
</file>