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<sst xmlns="http://schemas.openxmlformats.org/spreadsheetml/2006/main" count="207" uniqueCount="45">
  <si>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</si>
  <si>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</si>
  <si>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</si>
  <si>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</si>
  <si>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</si>
  <si>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</si>
  <si>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</si>
  <si>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</si>
  <si>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</si>
  <si>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</si>
  <si>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</si>
  <si>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</si>
  <si>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</si>
  <si>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</si>
  <si>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</si>
  <si>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</si>
  <si>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</si>
  <si>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</si>
  <si>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</si>
  <si>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</si>
  <si>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</si>
  <si>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</si>
  <si>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</si>
  <si>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</si>
  <si>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</si>
  <si>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</si>
  <si>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</si>
  <si>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</si>
  <si>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</si>
  <si>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</si>
  <si>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</si>
  <si>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</si>
  <si>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</si>
  <si>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</si>
  <si>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</si>
  <si>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</si>
  <si>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</si>
  <si>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</si>
  <si>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</si>
  <si>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</si>
  <si>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</si>
  <si>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</si>
  <si>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</si>
  <si>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</si>
  <si>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Set/20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</si>
</sst>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0.11275584228733689</c:v>
                </c:pt>
                <c:pt idx="1">
                  <c:v>2.654540881198909E-2</c:v>
                </c:pt>
                <c:pt idx="2">
                  <c:v>2.6377401824752424E-2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0.33755623628107284</c:v>
                </c:pt>
                <c:pt idx="1">
                  <c:v>0.25618623960164616</c:v>
                </c:pt>
                <c:pt idx="2">
                  <c:v>0.25239170690406132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0.31071364289581754</c:v>
                </c:pt>
                <c:pt idx="1">
                  <c:v>0.20480622521068037</c:v>
                </c:pt>
                <c:pt idx="2">
                  <c:v>0.19352800334599993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0.25271184614499209</c:v>
                </c:pt>
                <c:pt idx="1">
                  <c:v>0.17971860277923116</c:v>
                </c:pt>
                <c:pt idx="2">
                  <c:v>0.17130955875454662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0.41708283174282423</c:v>
                </c:pt>
                <c:pt idx="1">
                  <c:v>0.22544203010159133</c:v>
                </c:pt>
                <c:pt idx="2">
                  <c:v>0.1968639390821664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0.50933416433990197</c:v>
                </c:pt>
                <c:pt idx="1">
                  <c:v>0.30312531558769162</c:v>
                </c:pt>
                <c:pt idx="2">
                  <c:v>0.30171345523617371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0.61856222828819818</c:v>
                </c:pt>
                <c:pt idx="1">
                  <c:v>0.34261748454148416</c:v>
                </c:pt>
                <c:pt idx="2">
                  <c:v>0.3356604258773247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0.7479139033627098</c:v>
                </c:pt>
                <c:pt idx="1">
                  <c:v>0.71509280288594812</c:v>
                </c:pt>
                <c:pt idx="2">
                  <c:v>0.71301392280814957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0.62547458501741904</c:v>
                </c:pt>
                <c:pt idx="1">
                  <c:v>0.37523028101850719</c:v>
                </c:pt>
                <c:pt idx="2">
                  <c:v>0.36247080986724012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0.90784523711820475</c:v>
                </c:pt>
                <c:pt idx="1">
                  <c:v>0.83064728053370207</c:v>
                </c:pt>
                <c:pt idx="2">
                  <c:v>0.82029837506582726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0.85574446649638913</c:v>
                </c:pt>
                <c:pt idx="1">
                  <c:v>0.7545040217643556</c:v>
                </c:pt>
                <c:pt idx="2">
                  <c:v>0.73987989319548375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0.84796323059451373</c:v>
                </c:pt>
                <c:pt idx="1">
                  <c:v>0.79172884675794031</c:v>
                </c:pt>
                <c:pt idx="2">
                  <c:v>0.77297505790152421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0.47632498075914959</c:v>
                </c:pt>
                <c:pt idx="1">
                  <c:v>0.47185200260015353</c:v>
                </c:pt>
                <c:pt idx="2">
                  <c:v>0.47171356351482291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0.43828525378315647</c:v>
                </c:pt>
                <c:pt idx="1">
                  <c:v>0.20549867408718653</c:v>
                </c:pt>
                <c:pt idx="2">
                  <c:v>0.20530067569894547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0.75394726190476191</c:v>
                </c:pt>
                <c:pt idx="1">
                  <c:v>0.75394726190476191</c:v>
                </c:pt>
                <c:pt idx="2">
                  <c:v>0.75394726190476191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0.61065027270052208</c:v>
                </c:pt>
                <c:pt idx="1">
                  <c:v>0.61065027270052208</c:v>
                </c:pt>
                <c:pt idx="2">
                  <c:v>0.61065027270052208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8.5816011265863454E-2</c:v>
                </c:pt>
                <c:pt idx="1">
                  <c:v>5.4268140141860252E-2</c:v>
                </c:pt>
                <c:pt idx="2">
                  <c:v>5.41936516254551E-2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7.8246322397981169E-2</c:v>
                </c:pt>
                <c:pt idx="2">
                  <c:v>7.7287499230627194E-2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0.52339231620718674</c:v>
                </c:pt>
                <c:pt idx="1">
                  <c:v>0.51283091855436991</c:v>
                </c:pt>
                <c:pt idx="2">
                  <c:v>0.51279099050007093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0.21648787821659346</c:v>
                </c:pt>
                <c:pt idx="1">
                  <c:v>0.12640026624919656</c:v>
                </c:pt>
                <c:pt idx="2">
                  <c:v>0.12138012343579302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0.56395495527017003</c:v>
                </c:pt>
                <c:pt idx="1">
                  <c:v>0.3228738438123519</c:v>
                </c:pt>
                <c:pt idx="2">
                  <c:v>0.31868904117152413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0.60796766258906787</c:v>
                </c:pt>
                <c:pt idx="1">
                  <c:v>0.48593780259226466</c:v>
                </c:pt>
                <c:pt idx="2">
                  <c:v>0.47953129130624561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0.82768597513906661</c:v>
                </c:pt>
                <c:pt idx="1">
                  <c:v>0.77018161458003898</c:v>
                </c:pt>
                <c:pt idx="2">
                  <c:v>0.75350247726544684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481927.67</v>
      </c>
      <c r="F5" s="33">
        <f>E5/D5</f>
        <v>0.26306095524017464</v>
      </c>
      <c r="G5" s="43">
        <v>481927.67</v>
      </c>
      <c r="H5" s="33">
        <f>G5/D5</f>
        <v>0.26306095524017464</v>
      </c>
      <c r="I5" s="29">
        <v>481927.67</v>
      </c>
      <c r="J5" s="38">
        <f>I5/D5</f>
        <v>0.26306095524017464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4141276.94</v>
      </c>
      <c r="F6" s="34">
        <f t="shared" ref="F6:F57" si="0">E6/D6</f>
        <v>0.96308766046511629</v>
      </c>
      <c r="G6" s="43">
        <v>4141276.94</v>
      </c>
      <c r="H6" s="34">
        <f t="shared" ref="H6:H57" si="1">G6/D6</f>
        <v>0.96308766046511629</v>
      </c>
      <c r="I6" s="27">
        <v>4141276.94</v>
      </c>
      <c r="J6" s="39">
        <f t="shared" ref="J6:J57" si="2">I6/D6</f>
        <v>0.96308766046511629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4623204.6100000003</v>
      </c>
      <c r="F7" s="35">
        <f t="shared" si="0"/>
        <v>0.75394726190476191</v>
      </c>
      <c r="G7" s="44">
        <v>4623204.6100000003</v>
      </c>
      <c r="H7" s="35">
        <f t="shared" si="1"/>
        <v>0.75394726190476191</v>
      </c>
      <c r="I7" s="28">
        <v>4623204.6100000003</v>
      </c>
      <c r="J7" s="40">
        <f t="shared" si="2"/>
        <v>0.75394726190476191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178469.87</v>
      </c>
      <c r="F10" s="34">
        <f t="shared" si="0"/>
        <v>0.61065027270052208</v>
      </c>
      <c r="G10" s="43">
        <v>178469.87</v>
      </c>
      <c r="H10" s="34">
        <f t="shared" si="1"/>
        <v>0.61065027270052208</v>
      </c>
      <c r="I10" s="27">
        <v>178469.87</v>
      </c>
      <c r="J10" s="39">
        <f t="shared" si="2"/>
        <v>0.61065027270052208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178469.87</v>
      </c>
      <c r="F11" s="35">
        <f t="shared" si="0"/>
        <v>0.61065027270052208</v>
      </c>
      <c r="G11" s="44">
        <v>178469.87</v>
      </c>
      <c r="H11" s="35">
        <f t="shared" si="1"/>
        <v>0.61065027270052208</v>
      </c>
      <c r="I11" s="28">
        <v>178469.87</v>
      </c>
      <c r="J11" s="40">
        <f t="shared" si="2"/>
        <v>0.61065027270052208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278063.7</v>
      </c>
      <c r="F13" s="34">
        <f t="shared" si="0"/>
        <v>9.3522526197966055E-2</v>
      </c>
      <c r="G13" s="43">
        <v>175841.31</v>
      </c>
      <c r="H13" s="34">
        <f t="shared" si="1"/>
        <v>5.9141569076293199E-2</v>
      </c>
      <c r="I13" s="27">
        <v>175599.95</v>
      </c>
      <c r="J13" s="39">
        <f t="shared" si="2"/>
        <v>5.906039128529373E-2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278063.7</v>
      </c>
      <c r="F14" s="35">
        <f t="shared" si="0"/>
        <v>8.5816011265863454E-2</v>
      </c>
      <c r="G14" s="44">
        <v>175841.31</v>
      </c>
      <c r="H14" s="35">
        <f t="shared" si="1"/>
        <v>5.4268140141860252E-2</v>
      </c>
      <c r="I14" s="28">
        <v>175599.95</v>
      </c>
      <c r="J14" s="40">
        <f t="shared" si="2"/>
        <v>5.41936516254551E-2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12712.68</v>
      </c>
      <c r="H15" s="34">
        <f t="shared" si="1"/>
        <v>7.8246322397981169E-2</v>
      </c>
      <c r="I15" s="27">
        <v>12556.9</v>
      </c>
      <c r="J15" s="39">
        <f t="shared" si="2"/>
        <v>7.7287499230627194E-2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12712.68</v>
      </c>
      <c r="H16" s="36">
        <f t="shared" si="1"/>
        <v>7.8246322397981169E-2</v>
      </c>
      <c r="I16" s="30">
        <v>12556.9</v>
      </c>
      <c r="J16" s="41">
        <f t="shared" si="2"/>
        <v>7.7287499230627194E-2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508981.67</v>
      </c>
      <c r="F18" s="34">
        <f t="shared" si="0"/>
        <v>5.6895206210631627E-2</v>
      </c>
      <c r="G18" s="43">
        <v>251039.06</v>
      </c>
      <c r="H18" s="34">
        <f t="shared" si="1"/>
        <v>2.8061755319446231E-2</v>
      </c>
      <c r="I18" s="27">
        <v>249374.58</v>
      </c>
      <c r="J18" s="39">
        <f t="shared" si="2"/>
        <v>2.7875695705878077E-2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1117095.47</v>
      </c>
      <c r="F19" s="35">
        <f t="shared" si="0"/>
        <v>0.11275584228733689</v>
      </c>
      <c r="G19" s="44">
        <v>262990.86</v>
      </c>
      <c r="H19" s="35">
        <f t="shared" si="1"/>
        <v>2.654540881198909E-2</v>
      </c>
      <c r="I19" s="28">
        <v>261326.38</v>
      </c>
      <c r="J19" s="40">
        <f t="shared" si="2"/>
        <v>2.6377401824752424E-2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1021057.78</v>
      </c>
      <c r="F21" s="34">
        <f t="shared" si="0"/>
        <v>0.33787517988932486</v>
      </c>
      <c r="G21" s="43">
        <v>754778.45</v>
      </c>
      <c r="H21" s="34">
        <f t="shared" si="1"/>
        <v>0.24976148222516434</v>
      </c>
      <c r="I21" s="27">
        <v>749360.37</v>
      </c>
      <c r="J21" s="39">
        <f t="shared" si="2"/>
        <v>0.24796860155718223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1174126.92</v>
      </c>
      <c r="F22" s="35">
        <f t="shared" si="0"/>
        <v>0.33755623628107284</v>
      </c>
      <c r="G22" s="44">
        <v>891096.44</v>
      </c>
      <c r="H22" s="35">
        <f t="shared" si="1"/>
        <v>0.25618623960164616</v>
      </c>
      <c r="I22" s="28">
        <v>877897.86</v>
      </c>
      <c r="J22" s="40">
        <f t="shared" si="2"/>
        <v>0.25239170690406132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66160.41</v>
      </c>
      <c r="F23" s="34">
        <f t="shared" si="0"/>
        <v>0.37026902541946027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942683.91</v>
      </c>
      <c r="F24" s="34">
        <f t="shared" si="0"/>
        <v>0.30724530829351604</v>
      </c>
      <c r="G24" s="43">
        <v>650817.13</v>
      </c>
      <c r="H24" s="34">
        <f t="shared" si="1"/>
        <v>0.21211830140343788</v>
      </c>
      <c r="I24" s="27">
        <v>614198.30000000005</v>
      </c>
      <c r="J24" s="39">
        <f t="shared" si="2"/>
        <v>0.20018326825675156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1008844.32</v>
      </c>
      <c r="F25" s="35">
        <f t="shared" si="0"/>
        <v>0.31071364289581754</v>
      </c>
      <c r="G25" s="44">
        <v>664977.55000000005</v>
      </c>
      <c r="H25" s="35">
        <f t="shared" si="1"/>
        <v>0.20480622521068037</v>
      </c>
      <c r="I25" s="28">
        <v>628358.72</v>
      </c>
      <c r="J25" s="40">
        <f t="shared" si="2"/>
        <v>0.19352800334599993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961643.63</v>
      </c>
      <c r="F27" s="34">
        <f t="shared" si="0"/>
        <v>0.28185120889221321</v>
      </c>
      <c r="G27" s="43">
        <v>683882.66</v>
      </c>
      <c r="H27" s="34">
        <f t="shared" si="1"/>
        <v>0.2004413573263335</v>
      </c>
      <c r="I27" s="27">
        <v>651883.75</v>
      </c>
      <c r="J27" s="39">
        <f t="shared" si="2"/>
        <v>0.19106269439406498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961643.63</v>
      </c>
      <c r="F28" s="35">
        <f t="shared" si="0"/>
        <v>0.25271184614499209</v>
      </c>
      <c r="G28" s="44">
        <v>683882.66</v>
      </c>
      <c r="H28" s="35">
        <f t="shared" si="1"/>
        <v>0.17971860277923116</v>
      </c>
      <c r="I28" s="28">
        <v>651883.75</v>
      </c>
      <c r="J28" s="40">
        <f t="shared" si="2"/>
        <v>0.17130955875454662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286498.18</v>
      </c>
      <c r="F30" s="34">
        <f t="shared" si="0"/>
        <v>0.41372713475171158</v>
      </c>
      <c r="G30" s="43">
        <v>182965.37</v>
      </c>
      <c r="H30" s="34">
        <f t="shared" si="1"/>
        <v>0.26421716985736793</v>
      </c>
      <c r="I30" s="27">
        <v>159771.82</v>
      </c>
      <c r="J30" s="39">
        <f t="shared" si="2"/>
        <v>0.23072375992987534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338498.17</v>
      </c>
      <c r="F31" s="36">
        <f t="shared" si="0"/>
        <v>0.41708283174282423</v>
      </c>
      <c r="G31" s="44">
        <v>182965.37</v>
      </c>
      <c r="H31" s="36">
        <f t="shared" si="1"/>
        <v>0.22544203010159133</v>
      </c>
      <c r="I31" s="30">
        <v>159771.82</v>
      </c>
      <c r="J31" s="41">
        <f t="shared" si="2"/>
        <v>0.1968639390821664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2775046.6</v>
      </c>
      <c r="F33" s="34">
        <f t="shared" si="0"/>
        <v>0.51721680525669833</v>
      </c>
      <c r="G33" s="43">
        <v>1683510.21</v>
      </c>
      <c r="H33" s="34">
        <f t="shared" si="1"/>
        <v>0.31377482901845083</v>
      </c>
      <c r="I33" s="27">
        <v>1675622.43</v>
      </c>
      <c r="J33" s="39">
        <f t="shared" si="2"/>
        <v>0.31230469429272489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2845547.6</v>
      </c>
      <c r="F34" s="35">
        <f t="shared" si="0"/>
        <v>0.50933416433990197</v>
      </c>
      <c r="G34" s="44">
        <v>1693500.21</v>
      </c>
      <c r="H34" s="35">
        <f t="shared" si="1"/>
        <v>0.30312531558769162</v>
      </c>
      <c r="I34" s="28">
        <v>1685612.43</v>
      </c>
      <c r="J34" s="40">
        <f t="shared" si="2"/>
        <v>0.30171345523617371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3379924.16</v>
      </c>
      <c r="F36" s="34">
        <f t="shared" si="0"/>
        <v>0.61461849428546544</v>
      </c>
      <c r="G36" s="43">
        <v>1914608.86</v>
      </c>
      <c r="H36" s="34">
        <f t="shared" si="1"/>
        <v>0.34815988731498981</v>
      </c>
      <c r="I36" s="27">
        <v>1875731.55</v>
      </c>
      <c r="J36" s="39">
        <f t="shared" si="2"/>
        <v>0.34109028675505615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3456638.31</v>
      </c>
      <c r="F37" s="36">
        <f t="shared" si="0"/>
        <v>0.61856222828819818</v>
      </c>
      <c r="G37" s="44">
        <v>1914608.86</v>
      </c>
      <c r="H37" s="36">
        <f t="shared" si="1"/>
        <v>0.34261748454148416</v>
      </c>
      <c r="I37" s="30">
        <v>1875731.55</v>
      </c>
      <c r="J37" s="41">
        <f t="shared" si="2"/>
        <v>0.3356604258773247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38054</v>
      </c>
      <c r="H40" s="34">
        <f t="shared" si="1"/>
        <v>0.10752086617955368</v>
      </c>
      <c r="I40" s="27">
        <v>28460</v>
      </c>
      <c r="J40" s="39">
        <f t="shared" si="2"/>
        <v>8.0413198388345458E-2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3467060.31</v>
      </c>
      <c r="F41" s="34">
        <f t="shared" si="0"/>
        <v>0.79113151973333373</v>
      </c>
      <c r="G41" s="43">
        <v>3348860.78</v>
      </c>
      <c r="H41" s="34">
        <f t="shared" si="1"/>
        <v>0.76416014760838047</v>
      </c>
      <c r="I41" s="27">
        <v>3348608.52</v>
      </c>
      <c r="J41" s="39">
        <f t="shared" si="2"/>
        <v>0.76410258563387656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3542366.31</v>
      </c>
      <c r="F42" s="35">
        <f t="shared" si="0"/>
        <v>0.7479139033627098</v>
      </c>
      <c r="G42" s="44">
        <v>3386914.78</v>
      </c>
      <c r="H42" s="35">
        <f t="shared" si="1"/>
        <v>0.71509280288594812</v>
      </c>
      <c r="I42" s="28">
        <v>3377068.52</v>
      </c>
      <c r="J42" s="40">
        <f t="shared" si="2"/>
        <v>0.71301392280814957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60855.67</v>
      </c>
      <c r="F43" s="34">
        <f t="shared" si="0"/>
        <v>0.154686474519144</v>
      </c>
      <c r="G43" s="43">
        <v>3151</v>
      </c>
      <c r="H43" s="34">
        <f t="shared" si="1"/>
        <v>8.0093947073431732E-3</v>
      </c>
      <c r="I43" s="27">
        <v>2983.05</v>
      </c>
      <c r="J43" s="39">
        <f t="shared" si="2"/>
        <v>7.5824896482831021E-3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2725750.57</v>
      </c>
      <c r="F44" s="34">
        <f t="shared" si="0"/>
        <v>0.67107391253181492</v>
      </c>
      <c r="G44" s="43">
        <v>1668570.07</v>
      </c>
      <c r="H44" s="34">
        <f t="shared" si="1"/>
        <v>0.41079835313338459</v>
      </c>
      <c r="I44" s="27">
        <v>1611892.19</v>
      </c>
      <c r="J44" s="39">
        <f t="shared" si="2"/>
        <v>0.3968443812974331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2786606.24</v>
      </c>
      <c r="F45" s="36">
        <f t="shared" si="0"/>
        <v>0.62547458501741904</v>
      </c>
      <c r="G45" s="44">
        <v>1671721.07</v>
      </c>
      <c r="H45" s="36">
        <f t="shared" si="1"/>
        <v>0.37523028101850719</v>
      </c>
      <c r="I45" s="30">
        <v>1614875.24</v>
      </c>
      <c r="J45" s="41">
        <f t="shared" si="2"/>
        <v>0.36247080986724012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173876.85</v>
      </c>
      <c r="F46" s="33">
        <f t="shared" si="0"/>
        <v>0.14732342347609256</v>
      </c>
      <c r="G46" s="43">
        <v>149604</v>
      </c>
      <c r="H46" s="33">
        <f t="shared" si="1"/>
        <v>0.12675737710751805</v>
      </c>
      <c r="I46" s="29">
        <v>149519.76</v>
      </c>
      <c r="J46" s="38">
        <f t="shared" si="2"/>
        <v>0.12668600173354719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22580104.699999999</v>
      </c>
      <c r="F47" s="34">
        <f t="shared" si="0"/>
        <v>0.94542758920767167</v>
      </c>
      <c r="G47" s="43">
        <v>20669509.350000001</v>
      </c>
      <c r="H47" s="34">
        <f t="shared" si="1"/>
        <v>0.8654310799044227</v>
      </c>
      <c r="I47" s="27">
        <v>20410211.489999998</v>
      </c>
      <c r="J47" s="39">
        <f t="shared" si="2"/>
        <v>0.85457429452084954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22753981.550000001</v>
      </c>
      <c r="F48" s="35">
        <f t="shared" si="0"/>
        <v>0.90784523711820475</v>
      </c>
      <c r="G48" s="44">
        <v>20819113.350000001</v>
      </c>
      <c r="H48" s="35">
        <f t="shared" si="1"/>
        <v>0.83064728053370207</v>
      </c>
      <c r="I48" s="28">
        <v>20559731.25</v>
      </c>
      <c r="J48" s="40">
        <f t="shared" si="2"/>
        <v>0.82029837506582726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19853073.09</v>
      </c>
      <c r="F49" s="34">
        <f t="shared" si="0"/>
        <v>0.85574446649638913</v>
      </c>
      <c r="G49" s="43">
        <v>17504318.260000002</v>
      </c>
      <c r="H49" s="34">
        <f t="shared" si="1"/>
        <v>0.7545040217643556</v>
      </c>
      <c r="I49" s="27">
        <v>17165041.870000001</v>
      </c>
      <c r="J49" s="39">
        <f t="shared" si="2"/>
        <v>0.73987989319548375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19853073.09</v>
      </c>
      <c r="F50" s="35">
        <f t="shared" si="0"/>
        <v>0.85574446649638913</v>
      </c>
      <c r="G50" s="44">
        <v>17504318.260000002</v>
      </c>
      <c r="H50" s="35">
        <f t="shared" si="1"/>
        <v>0.7545040217643556</v>
      </c>
      <c r="I50" s="28">
        <v>17165041.870000001</v>
      </c>
      <c r="J50" s="40">
        <f t="shared" si="2"/>
        <v>0.73987989319548375</v>
      </c>
    </row>
    <row r="51" spans="1:10" ht="22.5" x14ac:dyDescent="0.2">
      <c r="A51" s="46"/>
      <c r="B51" s="49" t="s">
        <v>28</v>
      </c>
      <c r="C51" s="25" t="s">
        <v>5</v>
      </c>
      <c r="D51" s="43">
        <v>294815210</v>
      </c>
      <c r="E51" s="43">
        <v>249992457.90000001</v>
      </c>
      <c r="F51" s="34">
        <f t="shared" si="0"/>
        <v>0.84796323059451373</v>
      </c>
      <c r="G51" s="43">
        <v>233413706.22</v>
      </c>
      <c r="H51" s="34">
        <f t="shared" si="1"/>
        <v>0.79172884675794031</v>
      </c>
      <c r="I51" s="27">
        <v>227884804.02000001</v>
      </c>
      <c r="J51" s="39">
        <f t="shared" si="2"/>
        <v>0.77297505790152421</v>
      </c>
    </row>
    <row r="52" spans="1:10" ht="13.5" customHeight="1" x14ac:dyDescent="0.2">
      <c r="A52" s="46"/>
      <c r="B52" s="49"/>
      <c r="C52" s="15" t="s">
        <v>6</v>
      </c>
      <c r="D52" s="44">
        <v>294815210</v>
      </c>
      <c r="E52" s="44">
        <v>249992457.90000001</v>
      </c>
      <c r="F52" s="35">
        <f t="shared" si="0"/>
        <v>0.84796323059451373</v>
      </c>
      <c r="G52" s="44">
        <v>233413706.22</v>
      </c>
      <c r="H52" s="35">
        <f t="shared" si="1"/>
        <v>0.79172884675794031</v>
      </c>
      <c r="I52" s="28">
        <v>227884804.02000001</v>
      </c>
      <c r="J52" s="40">
        <f t="shared" si="2"/>
        <v>0.77297505790152421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11327071.869999999</v>
      </c>
      <c r="F53" s="34">
        <f t="shared" si="0"/>
        <v>0.47632498075914959</v>
      </c>
      <c r="G53" s="43">
        <v>11220703.85</v>
      </c>
      <c r="H53" s="34">
        <f t="shared" si="1"/>
        <v>0.47185200260015353</v>
      </c>
      <c r="I53" s="27">
        <v>11217411.75</v>
      </c>
      <c r="J53" s="39">
        <f t="shared" si="2"/>
        <v>0.47171356351482291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11327071.869999999</v>
      </c>
      <c r="F54" s="35">
        <f t="shared" si="0"/>
        <v>0.47632498075914959</v>
      </c>
      <c r="G54" s="44">
        <v>11220703.85</v>
      </c>
      <c r="H54" s="35">
        <f t="shared" si="1"/>
        <v>0.47185200260015353</v>
      </c>
      <c r="I54" s="28">
        <v>11217411.75</v>
      </c>
      <c r="J54" s="40">
        <f t="shared" si="2"/>
        <v>0.47171356351482291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318157.84000000003</v>
      </c>
      <c r="F55" s="34">
        <f t="shared" si="0"/>
        <v>0.43828525378315647</v>
      </c>
      <c r="G55" s="43">
        <v>149174.57</v>
      </c>
      <c r="H55" s="34">
        <f t="shared" si="1"/>
        <v>0.20549867408718653</v>
      </c>
      <c r="I55" s="27">
        <v>149030.84</v>
      </c>
      <c r="J55" s="39">
        <f t="shared" si="2"/>
        <v>0.20530067569894547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318157.84000000003</v>
      </c>
      <c r="F56" s="36">
        <f t="shared" si="0"/>
        <v>0.43828525378315647</v>
      </c>
      <c r="G56" s="44">
        <v>149174.57</v>
      </c>
      <c r="H56" s="36">
        <f t="shared" si="1"/>
        <v>0.20549867408718653</v>
      </c>
      <c r="I56" s="30">
        <v>149030.84</v>
      </c>
      <c r="J56" s="41">
        <f t="shared" si="2"/>
        <v>0.20530067569894547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420365435</v>
      </c>
      <c r="E57" s="31">
        <v>326681973.31999999</v>
      </c>
      <c r="F57" s="37">
        <f t="shared" si="0"/>
        <v>0.77713804732779701</v>
      </c>
      <c r="G57" s="31">
        <v>299560490.37</v>
      </c>
      <c r="H57" s="37">
        <f t="shared" si="1"/>
        <v>0.71261922467531136</v>
      </c>
      <c r="I57" s="31">
        <v>293208965.18000001</v>
      </c>
      <c r="J57" s="42">
        <f t="shared" si="2"/>
        <v>0.69750969220387971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4623204.6100000003</v>
      </c>
      <c r="F3" s="6">
        <f t="shared" ref="F3:F8" si="0">E3/D3</f>
        <v>0.75394726190476191</v>
      </c>
      <c r="G3" s="4">
        <f>'Execução - LOA 2020'!G7</f>
        <v>4623204.6100000003</v>
      </c>
      <c r="H3" s="6">
        <f>G3/D3</f>
        <v>0.75394726190476191</v>
      </c>
      <c r="I3" s="4">
        <f>'Execução - LOA 2020'!I7</f>
        <v>4623204.6100000003</v>
      </c>
      <c r="J3" s="6">
        <f>I3/D3</f>
        <v>0.75394726190476191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178469.87</v>
      </c>
      <c r="F5" s="6">
        <f t="shared" si="0"/>
        <v>0.61065027270052208</v>
      </c>
      <c r="G5" s="4">
        <f>'Execução - LOA 2020'!G11</f>
        <v>178469.87</v>
      </c>
      <c r="H5" s="6">
        <f t="shared" si="1"/>
        <v>0.61065027270052208</v>
      </c>
      <c r="I5" s="4">
        <f>'Execução - LOA 2020'!I11</f>
        <v>178469.87</v>
      </c>
      <c r="J5" s="6">
        <f t="shared" si="2"/>
        <v>0.61065027270052208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278063.7</v>
      </c>
      <c r="F6" s="6">
        <f t="shared" si="0"/>
        <v>8.5816011265863454E-2</v>
      </c>
      <c r="G6" s="4">
        <f>'Execução - LOA 2020'!G14</f>
        <v>175841.31</v>
      </c>
      <c r="H6" s="6">
        <f t="shared" si="1"/>
        <v>5.4268140141860252E-2</v>
      </c>
      <c r="I6" s="4">
        <f>'Execução - LOA 2020'!I14</f>
        <v>175599.95</v>
      </c>
      <c r="J6" s="6">
        <f t="shared" si="2"/>
        <v>5.41936516254551E-2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12712.68</v>
      </c>
      <c r="H7" s="6">
        <f t="shared" si="1"/>
        <v>7.8246322397981169E-2</v>
      </c>
      <c r="I7" s="4">
        <f>'Execução - LOA 2020'!I16</f>
        <v>12556.9</v>
      </c>
      <c r="J7" s="6">
        <f t="shared" si="2"/>
        <v>7.7287499230627194E-2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5205864.1000000006</v>
      </c>
      <c r="F8" s="6">
        <f t="shared" si="0"/>
        <v>0.52339231620718674</v>
      </c>
      <c r="G8" s="17">
        <f>SUM(G3:G7)</f>
        <v>5100816.3199999994</v>
      </c>
      <c r="H8" s="6">
        <f t="shared" si="1"/>
        <v>0.51283091855436991</v>
      </c>
      <c r="I8" s="17">
        <f>SUM(I3:I7)</f>
        <v>5100419.1800000006</v>
      </c>
      <c r="J8" s="6">
        <f t="shared" si="2"/>
        <v>0.51279099050007093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1117095.47</v>
      </c>
      <c r="F10" s="6">
        <f t="shared" ref="F10:F15" si="3">E10/D10</f>
        <v>0.11275584228733689</v>
      </c>
      <c r="G10" s="4">
        <f>'Execução - LOA 2020'!G19</f>
        <v>262990.86</v>
      </c>
      <c r="H10" s="6">
        <f>G10/D10</f>
        <v>2.654540881198909E-2</v>
      </c>
      <c r="I10" s="4">
        <f>'Execução - LOA 2020'!I19</f>
        <v>261326.38</v>
      </c>
      <c r="J10" s="6">
        <f t="shared" si="2"/>
        <v>2.6377401824752424E-2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1174126.92</v>
      </c>
      <c r="F11" s="6">
        <f t="shared" si="3"/>
        <v>0.33755623628107284</v>
      </c>
      <c r="G11" s="4">
        <f>'Execução - LOA 2020'!G22</f>
        <v>891096.44</v>
      </c>
      <c r="H11" s="6">
        <f t="shared" ref="H11:H37" si="4">G11/D11</f>
        <v>0.25618623960164616</v>
      </c>
      <c r="I11" s="4">
        <f>'Execução - LOA 2020'!I22</f>
        <v>877897.86</v>
      </c>
      <c r="J11" s="6">
        <f t="shared" si="2"/>
        <v>0.25239170690406132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1008844.32</v>
      </c>
      <c r="F12" s="6">
        <f t="shared" si="3"/>
        <v>0.31071364289581754</v>
      </c>
      <c r="G12" s="4">
        <f>'Execução - LOA 2020'!G25</f>
        <v>664977.55000000005</v>
      </c>
      <c r="H12" s="6">
        <f t="shared" si="4"/>
        <v>0.20480622521068037</v>
      </c>
      <c r="I12" s="4">
        <f>'Execução - LOA 2020'!I25</f>
        <v>628358.72</v>
      </c>
      <c r="J12" s="6">
        <f t="shared" si="2"/>
        <v>0.19352800334599993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961643.63</v>
      </c>
      <c r="F13" s="6">
        <f t="shared" si="3"/>
        <v>0.25271184614499209</v>
      </c>
      <c r="G13" s="4">
        <f>'Execução - LOA 2020'!G28</f>
        <v>683882.66</v>
      </c>
      <c r="H13" s="6">
        <f t="shared" si="4"/>
        <v>0.17971860277923116</v>
      </c>
      <c r="I13" s="4">
        <f>'Execução - LOA 2020'!I28</f>
        <v>651883.75</v>
      </c>
      <c r="J13" s="6">
        <f t="shared" si="2"/>
        <v>0.17130955875454662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338498.17</v>
      </c>
      <c r="F14" s="6">
        <f t="shared" si="3"/>
        <v>0.41708283174282423</v>
      </c>
      <c r="G14" s="4">
        <f>'Execução - LOA 2020'!G31</f>
        <v>182965.37</v>
      </c>
      <c r="H14" s="6">
        <f t="shared" si="4"/>
        <v>0.22544203010159133</v>
      </c>
      <c r="I14" s="4">
        <f>'Execução - LOA 2020'!I31</f>
        <v>159771.82</v>
      </c>
      <c r="J14" s="6">
        <f t="shared" si="2"/>
        <v>0.1968639390821664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4600208.51</v>
      </c>
      <c r="F15" s="6">
        <f t="shared" si="3"/>
        <v>0.21648787821659346</v>
      </c>
      <c r="G15" s="4">
        <f>SUM(G10:G14)</f>
        <v>2685912.88</v>
      </c>
      <c r="H15" s="6">
        <f t="shared" si="4"/>
        <v>0.12640026624919656</v>
      </c>
      <c r="I15" s="4">
        <f>SUM(I10:I14)</f>
        <v>2579238.5299999998</v>
      </c>
      <c r="J15" s="6">
        <f t="shared" si="2"/>
        <v>0.12138012343579302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2845547.6</v>
      </c>
      <c r="F17" s="6">
        <f t="shared" ref="F17:F37" si="5">E17/D17</f>
        <v>0.50933416433990197</v>
      </c>
      <c r="G17" s="4">
        <f>'Execução - LOA 2020'!G34</f>
        <v>1693500.21</v>
      </c>
      <c r="H17" s="6">
        <f t="shared" si="4"/>
        <v>0.30312531558769162</v>
      </c>
      <c r="I17" s="4">
        <f>'Execução - LOA 2020'!I34</f>
        <v>1685612.43</v>
      </c>
      <c r="J17" s="6">
        <f t="shared" si="2"/>
        <v>0.30171345523617371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3456638.31</v>
      </c>
      <c r="F18" s="6">
        <f t="shared" si="5"/>
        <v>0.61856222828819818</v>
      </c>
      <c r="G18" s="4">
        <f>'Execução - LOA 2020'!G37</f>
        <v>1914608.86</v>
      </c>
      <c r="H18" s="6">
        <f t="shared" si="4"/>
        <v>0.34261748454148416</v>
      </c>
      <c r="I18" s="4">
        <f>'Execução - LOA 2020'!I37</f>
        <v>1875731.55</v>
      </c>
      <c r="J18" s="6">
        <f t="shared" si="2"/>
        <v>0.3356604258773247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6302185.9100000001</v>
      </c>
      <c r="F19" s="6">
        <f>E19/D19</f>
        <v>0.56395495527017003</v>
      </c>
      <c r="G19" s="4">
        <f>SUM(G17:G18)</f>
        <v>3608109.0700000003</v>
      </c>
      <c r="H19" s="6">
        <f t="shared" si="4"/>
        <v>0.3228738438123519</v>
      </c>
      <c r="I19" s="4">
        <f>SUM(I17:I18)</f>
        <v>3561343.98</v>
      </c>
      <c r="J19" s="6">
        <f t="shared" si="2"/>
        <v>0.31868904117152413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3542366.31</v>
      </c>
      <c r="F22" s="6">
        <f t="shared" si="5"/>
        <v>0.7479139033627098</v>
      </c>
      <c r="G22" s="4">
        <f>'Execução - LOA 2020'!G42</f>
        <v>3386914.78</v>
      </c>
      <c r="H22" s="6">
        <f t="shared" si="4"/>
        <v>0.71509280288594812</v>
      </c>
      <c r="I22" s="4">
        <f>'Execução - LOA 2020'!I42</f>
        <v>3377068.52</v>
      </c>
      <c r="J22" s="6">
        <f t="shared" si="2"/>
        <v>0.71301392280814957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2786606.24</v>
      </c>
      <c r="F23" s="6">
        <f t="shared" si="5"/>
        <v>0.62547458501741904</v>
      </c>
      <c r="G23" s="4">
        <f>'Execução - LOA 2020'!G45</f>
        <v>1671721.07</v>
      </c>
      <c r="H23" s="6">
        <f t="shared" si="4"/>
        <v>0.37523028101850719</v>
      </c>
      <c r="I23" s="4">
        <f>'Execução - LOA 2020'!I45</f>
        <v>1614875.24</v>
      </c>
      <c r="J23" s="6">
        <f t="shared" si="2"/>
        <v>0.36247080986724012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6328972.5500000007</v>
      </c>
      <c r="F24" s="6">
        <f t="shared" si="5"/>
        <v>0.60796766258906787</v>
      </c>
      <c r="G24" s="4">
        <f>SUM(G21:G23)</f>
        <v>5058635.8499999996</v>
      </c>
      <c r="H24" s="6">
        <f t="shared" si="4"/>
        <v>0.48593780259226466</v>
      </c>
      <c r="I24" s="4">
        <f>SUM(I21:I23)</f>
        <v>4991943.76</v>
      </c>
      <c r="J24" s="6">
        <f t="shared" si="2"/>
        <v>0.47953129130624561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22753981.550000001</v>
      </c>
      <c r="F26" s="6">
        <f t="shared" si="5"/>
        <v>0.90784523711820475</v>
      </c>
      <c r="G26" s="4">
        <f>'Execução - LOA 2020'!G48</f>
        <v>20819113.350000001</v>
      </c>
      <c r="H26" s="6">
        <f t="shared" si="4"/>
        <v>0.83064728053370207</v>
      </c>
      <c r="I26" s="4">
        <f>'Execução - LOA 2020'!I48</f>
        <v>20559731.25</v>
      </c>
      <c r="J26" s="6">
        <f t="shared" si="2"/>
        <v>0.82029837506582726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19853073.09</v>
      </c>
      <c r="F27" s="6">
        <f t="shared" si="5"/>
        <v>0.85574446649638913</v>
      </c>
      <c r="G27" s="4">
        <f>'Execução - LOA 2020'!G50</f>
        <v>17504318.260000002</v>
      </c>
      <c r="H27" s="6">
        <f t="shared" si="4"/>
        <v>0.7545040217643556</v>
      </c>
      <c r="I27" s="4">
        <f>'Execução - LOA 2020'!I50</f>
        <v>17165041.870000001</v>
      </c>
      <c r="J27" s="6">
        <f t="shared" si="2"/>
        <v>0.73987989319548375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249992457.90000001</v>
      </c>
      <c r="F28" s="6">
        <f t="shared" si="5"/>
        <v>0.84796323059451373</v>
      </c>
      <c r="G28" s="4">
        <f>'Execução - LOA 2020'!G52</f>
        <v>233413706.22</v>
      </c>
      <c r="H28" s="6">
        <f t="shared" si="4"/>
        <v>0.79172884675794031</v>
      </c>
      <c r="I28" s="4">
        <f>'Execução - LOA 2020'!I52</f>
        <v>227884804.02000001</v>
      </c>
      <c r="J28" s="6">
        <f t="shared" si="2"/>
        <v>0.77297505790152421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11327071.869999999</v>
      </c>
      <c r="F29" s="6">
        <f t="shared" si="5"/>
        <v>0.47632498075914959</v>
      </c>
      <c r="G29" s="4">
        <f>'Execução - LOA 2020'!G54</f>
        <v>11220703.85</v>
      </c>
      <c r="H29" s="6">
        <f t="shared" si="4"/>
        <v>0.47185200260015353</v>
      </c>
      <c r="I29" s="4">
        <f>'Execução - LOA 2020'!I54</f>
        <v>11217411.75</v>
      </c>
      <c r="J29" s="6">
        <f t="shared" si="2"/>
        <v>0.47171356351482291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318157.84000000003</v>
      </c>
      <c r="F30" s="6">
        <f t="shared" si="5"/>
        <v>0.43828525378315647</v>
      </c>
      <c r="G30" s="4">
        <f>'Execução - LOA 2020'!G56</f>
        <v>149174.57</v>
      </c>
      <c r="H30" s="6">
        <f t="shared" si="4"/>
        <v>0.20549867408718653</v>
      </c>
      <c r="I30" s="4">
        <f>'Execução - LOA 2020'!I56</f>
        <v>149030.84</v>
      </c>
      <c r="J30" s="6">
        <f t="shared" si="2"/>
        <v>0.20530067569894547</v>
      </c>
    </row>
    <row r="31" spans="1:10" x14ac:dyDescent="0.2">
      <c r="A31" s="64"/>
      <c r="B31" s="8"/>
      <c r="C31" s="3" t="s">
        <v>6</v>
      </c>
      <c r="D31" s="17">
        <f>SUM(D26:D30)</f>
        <v>367584750</v>
      </c>
      <c r="E31" s="17">
        <f>SUM(E26:E30)</f>
        <v>304244742.25</v>
      </c>
      <c r="F31" s="6">
        <f t="shared" si="5"/>
        <v>0.82768597513906661</v>
      </c>
      <c r="G31" s="17">
        <f>SUM(G26:G30)</f>
        <v>283107016.25</v>
      </c>
      <c r="H31" s="6">
        <f t="shared" si="4"/>
        <v>0.77018161458003898</v>
      </c>
      <c r="I31" s="17">
        <f>SUM(I26:I30)</f>
        <v>276976019.72999996</v>
      </c>
      <c r="J31" s="6">
        <f t="shared" si="2"/>
        <v>0.75350247726544684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5205864.1000000006</v>
      </c>
      <c r="F33" s="6">
        <f>E33/D33</f>
        <v>0.52339231620718674</v>
      </c>
      <c r="G33" s="4">
        <f>G8</f>
        <v>5100816.3199999994</v>
      </c>
      <c r="H33" s="6">
        <f>G33/D33</f>
        <v>0.51283091855436991</v>
      </c>
      <c r="I33" s="4">
        <f>I8</f>
        <v>5100419.1800000006</v>
      </c>
      <c r="J33" s="6">
        <f t="shared" si="2"/>
        <v>0.51279099050007093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4600208.51</v>
      </c>
      <c r="F34" s="6">
        <f t="shared" si="5"/>
        <v>0.21648787821659346</v>
      </c>
      <c r="G34" s="4">
        <f>G15</f>
        <v>2685912.88</v>
      </c>
      <c r="H34" s="6">
        <f t="shared" si="4"/>
        <v>0.12640026624919656</v>
      </c>
      <c r="I34" s="4">
        <f>I15</f>
        <v>2579238.5299999998</v>
      </c>
      <c r="J34" s="6">
        <f t="shared" si="2"/>
        <v>0.12138012343579302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6302185.9100000001</v>
      </c>
      <c r="F35" s="6">
        <f t="shared" si="5"/>
        <v>0.56395495527017003</v>
      </c>
      <c r="G35" s="4">
        <f>G19</f>
        <v>3608109.0700000003</v>
      </c>
      <c r="H35" s="6">
        <f t="shared" si="4"/>
        <v>0.3228738438123519</v>
      </c>
      <c r="I35" s="4">
        <f>I19</f>
        <v>3561343.98</v>
      </c>
      <c r="J35" s="6">
        <f t="shared" si="2"/>
        <v>0.31868904117152413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6328972.5500000007</v>
      </c>
      <c r="F36" s="6">
        <f t="shared" si="5"/>
        <v>0.60796766258906787</v>
      </c>
      <c r="G36" s="4">
        <f>G24</f>
        <v>5058635.8499999996</v>
      </c>
      <c r="H36" s="6">
        <f t="shared" si="4"/>
        <v>0.48593780259226466</v>
      </c>
      <c r="I36" s="4">
        <f>I24</f>
        <v>4991943.76</v>
      </c>
      <c r="J36" s="6">
        <f t="shared" si="2"/>
        <v>0.47953129130624561</v>
      </c>
    </row>
    <row r="37" spans="1:10" x14ac:dyDescent="0.2">
      <c r="A37" s="18" t="s">
        <v>25</v>
      </c>
      <c r="B37" s="8"/>
      <c r="C37" s="3"/>
      <c r="D37" s="4">
        <f>D31</f>
        <v>367584750</v>
      </c>
      <c r="E37" s="4">
        <f>E31</f>
        <v>304244742.25</v>
      </c>
      <c r="F37" s="6">
        <f t="shared" si="5"/>
        <v>0.82768597513906661</v>
      </c>
      <c r="G37" s="4">
        <f>G31</f>
        <v>283107016.25</v>
      </c>
      <c r="H37" s="6">
        <f t="shared" si="4"/>
        <v>0.77018161458003898</v>
      </c>
      <c r="I37" s="4">
        <f>I31</f>
        <v>276976019.72999996</v>
      </c>
      <c r="J37" s="6">
        <f t="shared" si="2"/>
        <v>0.75350247726544684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2020-09-16T13:24:05Z</dcterms:modified>
</cp:coreProperties>
</file>