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<sst xmlns="http://schemas.openxmlformats.org/spreadsheetml/2006/main" count="207" uniqueCount="45">
  <si>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</si>
  <si>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</si>
  <si>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</si>
  <si>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</si>
  <si>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</si>
  <si>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</si>
  <si>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</si>
  <si>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</si>
  <si>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</si>
  <si>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</si>
  <si>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</si>
  <si>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</si>
  <si>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</si>
  <si>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</si>
  <si>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</si>
  <si>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</si>
  <si>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</si>
  <si>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</si>
  <si>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</si>
  <si>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</si>
  <si>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</si>
  <si>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</si>
  <si>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</si>
  <si>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</si>
  <si>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</si>
  <si>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</si>
  <si>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</si>
  <si>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</si>
  <si>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</si>
  <si>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</si>
  <si>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</si>
  <si>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</si>
  <si>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</si>
  <si>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</si>
  <si>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</si>
  <si>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</si>
  <si>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</si>
  <si>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</si>
  <si>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</si>
  <si>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</si>
  <si>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</si>
  <si>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</si>
  <si>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</si>
  <si>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</si>
  <si>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Set/20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</si>
</sst>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0.11267054276750248</c:v>
                </c:pt>
                <c:pt idx="1">
                  <c:v>2.6513065690461499E-2</c:v>
                </c:pt>
                <c:pt idx="2">
                  <c:v>2.3774235261259807E-2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0.33711775098000035</c:v>
                </c:pt>
                <c:pt idx="1">
                  <c:v>0.25574775430057367</c:v>
                </c:pt>
                <c:pt idx="2">
                  <c:v>0.24999881264347823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0.31071364289581754</c:v>
                </c:pt>
                <c:pt idx="1">
                  <c:v>0.20440757568384488</c:v>
                </c:pt>
                <c:pt idx="2">
                  <c:v>0.19236590591161559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0.24742579357143477</c:v>
                </c:pt>
                <c:pt idx="1">
                  <c:v>0.17957669532759205</c:v>
                </c:pt>
                <c:pt idx="2">
                  <c:v>0.17111024185497217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0.41708283174282423</c:v>
                </c:pt>
                <c:pt idx="1">
                  <c:v>0.22544203010159133</c:v>
                </c:pt>
                <c:pt idx="2">
                  <c:v>0.1968639390821664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0.50603927222010314</c:v>
                </c:pt>
                <c:pt idx="1">
                  <c:v>0.29957036041568702</c:v>
                </c:pt>
                <c:pt idx="2">
                  <c:v>0.29843673810351867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0.61653826414386648</c:v>
                </c:pt>
                <c:pt idx="1">
                  <c:v>0.34087229442419736</c:v>
                </c:pt>
                <c:pt idx="2">
                  <c:v>0.33215259631844485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0.74787593302745659</c:v>
                </c:pt>
                <c:pt idx="1">
                  <c:v>0.71286740427026929</c:v>
                </c:pt>
                <c:pt idx="2">
                  <c:v>0.71236905628810843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0.6241732457021445</c:v>
                </c:pt>
                <c:pt idx="1">
                  <c:v>0.37466827318359475</c:v>
                </c:pt>
                <c:pt idx="2">
                  <c:v>0.36150694011272705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0.9071363117123501</c:v>
                </c:pt>
                <c:pt idx="1">
                  <c:v>0.82883138749977403</c:v>
                </c:pt>
                <c:pt idx="2">
                  <c:v>0.81554865412452882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0.85574446649638913</c:v>
                </c:pt>
                <c:pt idx="1">
                  <c:v>0.75425470634016678</c:v>
                </c:pt>
                <c:pt idx="2">
                  <c:v>0.73875456685601337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0.79374328165402175</c:v>
                </c:pt>
                <c:pt idx="1">
                  <c:v>0.74140513893849025</c:v>
                </c:pt>
                <c:pt idx="2">
                  <c:v>0.72385533154513093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0.47632498075914959</c:v>
                </c:pt>
                <c:pt idx="1">
                  <c:v>0.47165423247825261</c:v>
                </c:pt>
                <c:pt idx="2">
                  <c:v>0.47155534741730215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0.43819295647562045</c:v>
                </c:pt>
                <c:pt idx="1">
                  <c:v>0.20549867408718653</c:v>
                </c:pt>
                <c:pt idx="2">
                  <c:v>0.20530067569894547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0.75394726190476191</c:v>
                </c:pt>
                <c:pt idx="1">
                  <c:v>0.75394726190476191</c:v>
                </c:pt>
                <c:pt idx="2">
                  <c:v>0.75394726190476191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0.61065027270052208</c:v>
                </c:pt>
                <c:pt idx="1">
                  <c:v>0.61065027270052208</c:v>
                </c:pt>
                <c:pt idx="2">
                  <c:v>0.61065027270052208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8.5816011265863454E-2</c:v>
                </c:pt>
                <c:pt idx="1">
                  <c:v>5.4268140141860252E-2</c:v>
                </c:pt>
                <c:pt idx="2">
                  <c:v>5.41936516254551E-2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7.8246322397981169E-2</c:v>
                </c:pt>
                <c:pt idx="2">
                  <c:v>7.7287499230627194E-2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0.52339231620718674</c:v>
                </c:pt>
                <c:pt idx="1">
                  <c:v>0.51283091855436991</c:v>
                </c:pt>
                <c:pt idx="2">
                  <c:v>0.51279099050007093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0.21542971131332256</c:v>
                </c:pt>
                <c:pt idx="1">
                  <c:v>0.12622708473789165</c:v>
                </c:pt>
                <c:pt idx="2">
                  <c:v>0.1195614733233609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0.56129560578223803</c:v>
                </c:pt>
                <c:pt idx="1">
                  <c:v>0.32022388315470063</c:v>
                </c:pt>
                <c:pt idx="2">
                  <c:v>0.31529675352468162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0.60739345294085101</c:v>
                </c:pt>
                <c:pt idx="1">
                  <c:v>0.48468477570900731</c:v>
                </c:pt>
                <c:pt idx="2">
                  <c:v>0.47882538485893633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0.78464621464079787</c:v>
                </c:pt>
                <c:pt idx="1">
                  <c:v>0.73027363548230417</c:v>
                </c:pt>
                <c:pt idx="2">
                  <c:v>0.71422564618447959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481927.67</v>
      </c>
      <c r="F5" s="33">
        <f>E5/D5</f>
        <v>0.26306095524017464</v>
      </c>
      <c r="G5" s="43">
        <v>481927.67</v>
      </c>
      <c r="H5" s="33">
        <f>G5/D5</f>
        <v>0.26306095524017464</v>
      </c>
      <c r="I5" s="29">
        <v>481927.67</v>
      </c>
      <c r="J5" s="38">
        <f>I5/D5</f>
        <v>0.26306095524017464</v>
      </c>
    </row>
    <row r="6" spans="1:10" ht="22.5" x14ac:dyDescent="0.2">
      <c r="A6" s="46"/>
      <c r="B6" s="49"/>
      <c r="C6" s="25" t="s">
        <v>5</v>
      </c>
      <c r="D6" s="43">
        <v>4300000</v>
      </c>
      <c r="E6" s="43">
        <v>4141276.94</v>
      </c>
      <c r="F6" s="34">
        <f t="shared" ref="F6:F57" si="0">E6/D6</f>
        <v>0.96308766046511629</v>
      </c>
      <c r="G6" s="43">
        <v>4141276.94</v>
      </c>
      <c r="H6" s="34">
        <f t="shared" ref="H6:H57" si="1">G6/D6</f>
        <v>0.96308766046511629</v>
      </c>
      <c r="I6" s="27">
        <v>4141276.94</v>
      </c>
      <c r="J6" s="39">
        <f t="shared" ref="J6:J57" si="2">I6/D6</f>
        <v>0.96308766046511629</v>
      </c>
    </row>
    <row r="7" spans="1:10" ht="13.5" customHeight="1" x14ac:dyDescent="0.2">
      <c r="A7" s="46"/>
      <c r="B7" s="49"/>
      <c r="C7" s="15" t="s">
        <v>6</v>
      </c>
      <c r="D7" s="44">
        <v>6132000</v>
      </c>
      <c r="E7" s="44">
        <v>4623204.6100000003</v>
      </c>
      <c r="F7" s="35">
        <f t="shared" si="0"/>
        <v>0.75394726190476191</v>
      </c>
      <c r="G7" s="44">
        <v>4623204.6100000003</v>
      </c>
      <c r="H7" s="35">
        <f t="shared" si="1"/>
        <v>0.75394726190476191</v>
      </c>
      <c r="I7" s="28">
        <v>4623204.6100000003</v>
      </c>
      <c r="J7" s="40">
        <f t="shared" si="2"/>
        <v>0.75394726190476191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178469.87</v>
      </c>
      <c r="F10" s="34">
        <f t="shared" si="0"/>
        <v>0.61065027270052208</v>
      </c>
      <c r="G10" s="43">
        <v>178469.87</v>
      </c>
      <c r="H10" s="34">
        <f t="shared" si="1"/>
        <v>0.61065027270052208</v>
      </c>
      <c r="I10" s="27">
        <v>178469.87</v>
      </c>
      <c r="J10" s="39">
        <f t="shared" si="2"/>
        <v>0.61065027270052208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178469.87</v>
      </c>
      <c r="F11" s="35">
        <f t="shared" si="0"/>
        <v>0.61065027270052208</v>
      </c>
      <c r="G11" s="44">
        <v>178469.87</v>
      </c>
      <c r="H11" s="35">
        <f t="shared" si="1"/>
        <v>0.61065027270052208</v>
      </c>
      <c r="I11" s="28">
        <v>178469.87</v>
      </c>
      <c r="J11" s="40">
        <f t="shared" si="2"/>
        <v>0.61065027270052208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278063.7</v>
      </c>
      <c r="F13" s="34">
        <f t="shared" si="0"/>
        <v>9.3522526197966055E-2</v>
      </c>
      <c r="G13" s="43">
        <v>175841.31</v>
      </c>
      <c r="H13" s="34">
        <f t="shared" si="1"/>
        <v>5.9141569076293199E-2</v>
      </c>
      <c r="I13" s="27">
        <v>175599.95</v>
      </c>
      <c r="J13" s="39">
        <f t="shared" si="2"/>
        <v>5.906039128529373E-2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278063.7</v>
      </c>
      <c r="F14" s="35">
        <f t="shared" si="0"/>
        <v>8.5816011265863454E-2</v>
      </c>
      <c r="G14" s="44">
        <v>175841.31</v>
      </c>
      <c r="H14" s="35">
        <f t="shared" si="1"/>
        <v>5.4268140141860252E-2</v>
      </c>
      <c r="I14" s="28">
        <v>175599.95</v>
      </c>
      <c r="J14" s="40">
        <f t="shared" si="2"/>
        <v>5.41936516254551E-2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12712.68</v>
      </c>
      <c r="H15" s="34">
        <f t="shared" si="1"/>
        <v>7.8246322397981169E-2</v>
      </c>
      <c r="I15" s="27">
        <v>12556.9</v>
      </c>
      <c r="J15" s="39">
        <f t="shared" si="2"/>
        <v>7.7287499230627194E-2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12712.68</v>
      </c>
      <c r="H16" s="36">
        <f t="shared" si="1"/>
        <v>7.8246322397981169E-2</v>
      </c>
      <c r="I16" s="30">
        <v>12556.9</v>
      </c>
      <c r="J16" s="41">
        <f t="shared" si="2"/>
        <v>7.7287499230627194E-2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508136.59</v>
      </c>
      <c r="F18" s="34">
        <f t="shared" si="0"/>
        <v>5.6800741117488923E-2</v>
      </c>
      <c r="G18" s="43">
        <v>250718.63</v>
      </c>
      <c r="H18" s="34">
        <f t="shared" si="1"/>
        <v>2.8025936876463653E-2</v>
      </c>
      <c r="I18" s="27">
        <v>223584.47</v>
      </c>
      <c r="J18" s="39">
        <f t="shared" si="2"/>
        <v>2.4992814625612706E-2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1116250.3899999999</v>
      </c>
      <c r="F19" s="35">
        <f t="shared" si="0"/>
        <v>0.11267054276750248</v>
      </c>
      <c r="G19" s="44">
        <v>262670.43</v>
      </c>
      <c r="H19" s="35">
        <f t="shared" si="1"/>
        <v>2.6513065690461499E-2</v>
      </c>
      <c r="I19" s="28">
        <v>235536.27</v>
      </c>
      <c r="J19" s="40">
        <f t="shared" si="2"/>
        <v>2.3774235261259807E-2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1019532.59</v>
      </c>
      <c r="F21" s="34">
        <f t="shared" si="0"/>
        <v>0.33737048382245249</v>
      </c>
      <c r="G21" s="43">
        <v>753253.26</v>
      </c>
      <c r="H21" s="34">
        <f t="shared" si="1"/>
        <v>0.24925678615829203</v>
      </c>
      <c r="I21" s="27">
        <v>741037.13</v>
      </c>
      <c r="J21" s="39">
        <f t="shared" si="2"/>
        <v>0.24521438307185614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1172601.73</v>
      </c>
      <c r="F22" s="35">
        <f t="shared" si="0"/>
        <v>0.33711775098000035</v>
      </c>
      <c r="G22" s="44">
        <v>889571.25</v>
      </c>
      <c r="H22" s="35">
        <f t="shared" si="1"/>
        <v>0.25574775430057367</v>
      </c>
      <c r="I22" s="28">
        <v>869574.62</v>
      </c>
      <c r="J22" s="40">
        <f t="shared" si="2"/>
        <v>0.24999881264347823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66160.41</v>
      </c>
      <c r="F23" s="34">
        <f t="shared" si="0"/>
        <v>0.37026902541946027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942683.91</v>
      </c>
      <c r="F24" s="34">
        <f t="shared" si="0"/>
        <v>0.30724530829351604</v>
      </c>
      <c r="G24" s="43">
        <v>649522.77</v>
      </c>
      <c r="H24" s="34">
        <f t="shared" si="1"/>
        <v>0.21169643567196189</v>
      </c>
      <c r="I24" s="27">
        <v>610425.13</v>
      </c>
      <c r="J24" s="39">
        <f t="shared" si="2"/>
        <v>0.19895349360207029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1008844.32</v>
      </c>
      <c r="F25" s="35">
        <f t="shared" si="0"/>
        <v>0.31071364289581754</v>
      </c>
      <c r="G25" s="44">
        <v>663683.18999999994</v>
      </c>
      <c r="H25" s="35">
        <f t="shared" si="1"/>
        <v>0.20440757568384488</v>
      </c>
      <c r="I25" s="28">
        <v>624585.55000000005</v>
      </c>
      <c r="J25" s="40">
        <f t="shared" si="2"/>
        <v>0.19236590591161559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941528.63</v>
      </c>
      <c r="F27" s="34">
        <f t="shared" si="0"/>
        <v>0.27595563917178895</v>
      </c>
      <c r="G27" s="43">
        <v>683342.66</v>
      </c>
      <c r="H27" s="34">
        <f t="shared" si="1"/>
        <v>0.20028308699826841</v>
      </c>
      <c r="I27" s="27">
        <v>651125.29</v>
      </c>
      <c r="J27" s="39">
        <f t="shared" si="2"/>
        <v>0.19084039492550159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941528.63</v>
      </c>
      <c r="F28" s="35">
        <f t="shared" si="0"/>
        <v>0.24742579357143477</v>
      </c>
      <c r="G28" s="44">
        <v>683342.66</v>
      </c>
      <c r="H28" s="35">
        <f t="shared" si="1"/>
        <v>0.17957669532759205</v>
      </c>
      <c r="I28" s="28">
        <v>651125.29</v>
      </c>
      <c r="J28" s="40">
        <f t="shared" si="2"/>
        <v>0.17111024185497217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286498.18</v>
      </c>
      <c r="F30" s="34">
        <f t="shared" si="0"/>
        <v>0.41372713475171158</v>
      </c>
      <c r="G30" s="43">
        <v>182965.37</v>
      </c>
      <c r="H30" s="34">
        <f t="shared" si="1"/>
        <v>0.26421716985736793</v>
      </c>
      <c r="I30" s="27">
        <v>159771.82</v>
      </c>
      <c r="J30" s="39">
        <f t="shared" si="2"/>
        <v>0.23072375992987534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338498.17</v>
      </c>
      <c r="F31" s="36">
        <f t="shared" si="0"/>
        <v>0.41708283174282423</v>
      </c>
      <c r="G31" s="44">
        <v>182965.37</v>
      </c>
      <c r="H31" s="36">
        <f t="shared" si="1"/>
        <v>0.22544203010159133</v>
      </c>
      <c r="I31" s="30">
        <v>159771.82</v>
      </c>
      <c r="J31" s="41">
        <f t="shared" si="2"/>
        <v>0.1968639390821664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2756638.7</v>
      </c>
      <c r="F33" s="34">
        <f t="shared" si="0"/>
        <v>0.51378591684225339</v>
      </c>
      <c r="G33" s="43">
        <v>1663649.39</v>
      </c>
      <c r="H33" s="34">
        <f t="shared" si="1"/>
        <v>0.3100731434791239</v>
      </c>
      <c r="I33" s="27">
        <v>1657316.07</v>
      </c>
      <c r="J33" s="39">
        <f t="shared" si="2"/>
        <v>0.30889273103593529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2827139.7</v>
      </c>
      <c r="F34" s="35">
        <f t="shared" si="0"/>
        <v>0.50603927222010314</v>
      </c>
      <c r="G34" s="44">
        <v>1673639.39</v>
      </c>
      <c r="H34" s="35">
        <f t="shared" si="1"/>
        <v>0.29957036041568702</v>
      </c>
      <c r="I34" s="28">
        <v>1667306.07</v>
      </c>
      <c r="J34" s="40">
        <f t="shared" si="2"/>
        <v>0.29843673810351867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3368613.88</v>
      </c>
      <c r="F36" s="34">
        <f t="shared" si="0"/>
        <v>0.61256178918367188</v>
      </c>
      <c r="G36" s="43">
        <v>1904856.42</v>
      </c>
      <c r="H36" s="34">
        <f t="shared" si="1"/>
        <v>0.3463864658698147</v>
      </c>
      <c r="I36" s="27">
        <v>1856129.16</v>
      </c>
      <c r="J36" s="39">
        <f t="shared" si="2"/>
        <v>0.33752571226880596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3445328.03</v>
      </c>
      <c r="F37" s="36">
        <f t="shared" si="0"/>
        <v>0.61653826414386648</v>
      </c>
      <c r="G37" s="44">
        <v>1904856.42</v>
      </c>
      <c r="H37" s="36">
        <f t="shared" si="1"/>
        <v>0.34087229442419736</v>
      </c>
      <c r="I37" s="30">
        <v>1856129.16</v>
      </c>
      <c r="J37" s="41">
        <f t="shared" si="2"/>
        <v>0.33215259631844485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3466880.47</v>
      </c>
      <c r="F41" s="34">
        <f t="shared" si="0"/>
        <v>0.79109048292410999</v>
      </c>
      <c r="G41" s="43">
        <v>3347914.56</v>
      </c>
      <c r="H41" s="34">
        <f t="shared" si="1"/>
        <v>0.76394423429864</v>
      </c>
      <c r="I41" s="27">
        <v>3345554.22</v>
      </c>
      <c r="J41" s="39">
        <f t="shared" si="2"/>
        <v>0.76340563986868404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3542186.47</v>
      </c>
      <c r="F42" s="35">
        <f t="shared" si="0"/>
        <v>0.74787593302745659</v>
      </c>
      <c r="G42" s="44">
        <v>3376374.56</v>
      </c>
      <c r="H42" s="35">
        <f t="shared" si="1"/>
        <v>0.71286740427026929</v>
      </c>
      <c r="I42" s="28">
        <v>3374014.22</v>
      </c>
      <c r="J42" s="40">
        <f t="shared" si="2"/>
        <v>0.71236905628810843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58513.440000000002</v>
      </c>
      <c r="F43" s="34">
        <f t="shared" si="0"/>
        <v>0.14873285834479288</v>
      </c>
      <c r="G43" s="43">
        <v>3151</v>
      </c>
      <c r="H43" s="34">
        <f t="shared" si="1"/>
        <v>8.0093947073431732E-3</v>
      </c>
      <c r="I43" s="27">
        <v>2983.05</v>
      </c>
      <c r="J43" s="39">
        <f t="shared" si="2"/>
        <v>7.5824896482831021E-3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2722295.09</v>
      </c>
      <c r="F44" s="34">
        <f t="shared" si="0"/>
        <v>0.67022318080720389</v>
      </c>
      <c r="G44" s="43">
        <v>1666066.22</v>
      </c>
      <c r="H44" s="34">
        <f t="shared" si="1"/>
        <v>0.41018191066268089</v>
      </c>
      <c r="I44" s="27">
        <v>1607597.97</v>
      </c>
      <c r="J44" s="39">
        <f t="shared" si="2"/>
        <v>0.3957871535934791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2780808.53</v>
      </c>
      <c r="F45" s="36">
        <f t="shared" si="0"/>
        <v>0.6241732457021445</v>
      </c>
      <c r="G45" s="44">
        <v>1669217.22</v>
      </c>
      <c r="H45" s="36">
        <f t="shared" si="1"/>
        <v>0.37466827318359475</v>
      </c>
      <c r="I45" s="30">
        <v>1610581.02</v>
      </c>
      <c r="J45" s="41">
        <f t="shared" si="2"/>
        <v>0.36150694011272705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173876.85</v>
      </c>
      <c r="F46" s="33">
        <f t="shared" si="0"/>
        <v>0.14732342347609256</v>
      </c>
      <c r="G46" s="43">
        <v>149604</v>
      </c>
      <c r="H46" s="33">
        <f t="shared" si="1"/>
        <v>0.12675737710751805</v>
      </c>
      <c r="I46" s="29">
        <v>149519.76</v>
      </c>
      <c r="J46" s="38">
        <f t="shared" si="2"/>
        <v>0.12668600173354719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22562336.390000001</v>
      </c>
      <c r="F47" s="34">
        <f t="shared" si="0"/>
        <v>0.94468363116536935</v>
      </c>
      <c r="G47" s="43">
        <v>20623996.309999999</v>
      </c>
      <c r="H47" s="34">
        <f t="shared" si="1"/>
        <v>0.8635254517305766</v>
      </c>
      <c r="I47" s="27">
        <v>20291165.800000001</v>
      </c>
      <c r="J47" s="39">
        <f t="shared" si="2"/>
        <v>0.8495898588329911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22736213.239999998</v>
      </c>
      <c r="F48" s="35">
        <f t="shared" si="0"/>
        <v>0.9071363117123501</v>
      </c>
      <c r="G48" s="44">
        <v>20773600.309999999</v>
      </c>
      <c r="H48" s="35">
        <f t="shared" si="1"/>
        <v>0.82883138749977403</v>
      </c>
      <c r="I48" s="28">
        <v>20440685.559999999</v>
      </c>
      <c r="J48" s="40">
        <f t="shared" si="2"/>
        <v>0.81554865412452882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23199768</v>
      </c>
      <c r="E49" s="43">
        <v>19853073.09</v>
      </c>
      <c r="F49" s="34">
        <f t="shared" si="0"/>
        <v>0.85574446649638913</v>
      </c>
      <c r="G49" s="43">
        <v>17498534.199999999</v>
      </c>
      <c r="H49" s="34">
        <f t="shared" si="1"/>
        <v>0.75425470634016678</v>
      </c>
      <c r="I49" s="27">
        <v>17138934.559999999</v>
      </c>
      <c r="J49" s="39">
        <f t="shared" si="2"/>
        <v>0.73875456685601337</v>
      </c>
    </row>
    <row r="50" spans="1:10" ht="13.5" customHeight="1" x14ac:dyDescent="0.2">
      <c r="A50" s="46"/>
      <c r="B50" s="49"/>
      <c r="C50" s="15" t="s">
        <v>6</v>
      </c>
      <c r="D50" s="44">
        <v>23199768</v>
      </c>
      <c r="E50" s="44">
        <v>19853073.09</v>
      </c>
      <c r="F50" s="35">
        <f t="shared" si="0"/>
        <v>0.85574446649638913</v>
      </c>
      <c r="G50" s="44">
        <v>17498534.199999999</v>
      </c>
      <c r="H50" s="35">
        <f t="shared" si="1"/>
        <v>0.75425470634016678</v>
      </c>
      <c r="I50" s="28">
        <v>17138934.559999999</v>
      </c>
      <c r="J50" s="40">
        <f t="shared" si="2"/>
        <v>0.73875456685601337</v>
      </c>
    </row>
    <row r="51" spans="1:10" ht="22.5" x14ac:dyDescent="0.2">
      <c r="A51" s="46"/>
      <c r="B51" s="49" t="s">
        <v>28</v>
      </c>
      <c r="C51" s="25" t="s">
        <v>5</v>
      </c>
      <c r="D51" s="43">
        <v>314815210</v>
      </c>
      <c r="E51" s="43">
        <v>249882457.90000001</v>
      </c>
      <c r="F51" s="34">
        <f t="shared" si="0"/>
        <v>0.79374328165402175</v>
      </c>
      <c r="G51" s="43">
        <v>233405614.50999999</v>
      </c>
      <c r="H51" s="34">
        <f t="shared" si="1"/>
        <v>0.74140513893849025</v>
      </c>
      <c r="I51" s="27">
        <v>227880668.21000001</v>
      </c>
      <c r="J51" s="39">
        <f t="shared" si="2"/>
        <v>0.72385533154513093</v>
      </c>
    </row>
    <row r="52" spans="1:10" ht="13.5" customHeight="1" x14ac:dyDescent="0.2">
      <c r="A52" s="46"/>
      <c r="B52" s="49"/>
      <c r="C52" s="15" t="s">
        <v>6</v>
      </c>
      <c r="D52" s="44">
        <v>314815210</v>
      </c>
      <c r="E52" s="44">
        <v>249882457.90000001</v>
      </c>
      <c r="F52" s="35">
        <f t="shared" si="0"/>
        <v>0.79374328165402175</v>
      </c>
      <c r="G52" s="44">
        <v>233405614.50999999</v>
      </c>
      <c r="H52" s="35">
        <f t="shared" si="1"/>
        <v>0.74140513893849025</v>
      </c>
      <c r="I52" s="28">
        <v>227880668.21000001</v>
      </c>
      <c r="J52" s="40">
        <f t="shared" si="2"/>
        <v>0.72385533154513093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23780134</v>
      </c>
      <c r="E53" s="43">
        <v>11327071.869999999</v>
      </c>
      <c r="F53" s="34">
        <f t="shared" si="0"/>
        <v>0.47632498075914959</v>
      </c>
      <c r="G53" s="43">
        <v>11216000.85</v>
      </c>
      <c r="H53" s="34">
        <f t="shared" si="1"/>
        <v>0.47165423247825261</v>
      </c>
      <c r="I53" s="27">
        <v>11213649.35</v>
      </c>
      <c r="J53" s="39">
        <f t="shared" si="2"/>
        <v>0.47155534741730215</v>
      </c>
    </row>
    <row r="54" spans="1:10" ht="13.5" customHeight="1" x14ac:dyDescent="0.2">
      <c r="A54" s="46"/>
      <c r="B54" s="49"/>
      <c r="C54" s="15" t="s">
        <v>6</v>
      </c>
      <c r="D54" s="44">
        <v>23780134</v>
      </c>
      <c r="E54" s="44">
        <v>11327071.869999999</v>
      </c>
      <c r="F54" s="35">
        <f t="shared" si="0"/>
        <v>0.47632498075914959</v>
      </c>
      <c r="G54" s="44">
        <v>11216000.85</v>
      </c>
      <c r="H54" s="35">
        <f t="shared" si="1"/>
        <v>0.47165423247825261</v>
      </c>
      <c r="I54" s="28">
        <v>11213649.35</v>
      </c>
      <c r="J54" s="40">
        <f t="shared" si="2"/>
        <v>0.47155534741730215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318090.84000000003</v>
      </c>
      <c r="F55" s="34">
        <f t="shared" si="0"/>
        <v>0.43819295647562045</v>
      </c>
      <c r="G55" s="43">
        <v>149174.57</v>
      </c>
      <c r="H55" s="34">
        <f t="shared" si="1"/>
        <v>0.20549867408718653</v>
      </c>
      <c r="I55" s="27">
        <v>149030.84</v>
      </c>
      <c r="J55" s="39">
        <f t="shared" si="2"/>
        <v>0.20530067569894547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318090.84000000003</v>
      </c>
      <c r="F56" s="36">
        <f t="shared" si="0"/>
        <v>0.43819295647562045</v>
      </c>
      <c r="G56" s="44">
        <v>149174.57</v>
      </c>
      <c r="H56" s="36">
        <f t="shared" si="1"/>
        <v>0.20549867408718653</v>
      </c>
      <c r="I56" s="30">
        <v>149030.84</v>
      </c>
      <c r="J56" s="41">
        <f t="shared" si="2"/>
        <v>0.20530067569894547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326495957.00999999</v>
      </c>
      <c r="F57" s="37">
        <f t="shared" si="0"/>
        <v>0.74142049093839524</v>
      </c>
      <c r="G57" s="31">
        <v>299450061.25</v>
      </c>
      <c r="H57" s="37">
        <f t="shared" si="1"/>
        <v>0.68000355488845299</v>
      </c>
      <c r="I57" s="31">
        <v>292972011.71999997</v>
      </c>
      <c r="J57" s="42">
        <f t="shared" si="2"/>
        <v>0.66529293272075263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4623204.6100000003</v>
      </c>
      <c r="F3" s="6">
        <f t="shared" ref="F3:F8" si="0">E3/D3</f>
        <v>0.75394726190476191</v>
      </c>
      <c r="G3" s="4">
        <f>'Execução - LOA 2020'!G7</f>
        <v>4623204.6100000003</v>
      </c>
      <c r="H3" s="6">
        <f>G3/D3</f>
        <v>0.75394726190476191</v>
      </c>
      <c r="I3" s="4">
        <f>'Execução - LOA 2020'!I7</f>
        <v>4623204.6100000003</v>
      </c>
      <c r="J3" s="6">
        <f>I3/D3</f>
        <v>0.75394726190476191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178469.87</v>
      </c>
      <c r="F5" s="6">
        <f t="shared" si="0"/>
        <v>0.61065027270052208</v>
      </c>
      <c r="G5" s="4">
        <f>'Execução - LOA 2020'!G11</f>
        <v>178469.87</v>
      </c>
      <c r="H5" s="6">
        <f t="shared" si="1"/>
        <v>0.61065027270052208</v>
      </c>
      <c r="I5" s="4">
        <f>'Execução - LOA 2020'!I11</f>
        <v>178469.87</v>
      </c>
      <c r="J5" s="6">
        <f t="shared" si="2"/>
        <v>0.61065027270052208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278063.7</v>
      </c>
      <c r="F6" s="6">
        <f t="shared" si="0"/>
        <v>8.5816011265863454E-2</v>
      </c>
      <c r="G6" s="4">
        <f>'Execução - LOA 2020'!G14</f>
        <v>175841.31</v>
      </c>
      <c r="H6" s="6">
        <f t="shared" si="1"/>
        <v>5.4268140141860252E-2</v>
      </c>
      <c r="I6" s="4">
        <f>'Execução - LOA 2020'!I14</f>
        <v>175599.95</v>
      </c>
      <c r="J6" s="6">
        <f t="shared" si="2"/>
        <v>5.41936516254551E-2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12712.68</v>
      </c>
      <c r="H7" s="6">
        <f t="shared" si="1"/>
        <v>7.8246322397981169E-2</v>
      </c>
      <c r="I7" s="4">
        <f>'Execução - LOA 2020'!I16</f>
        <v>12556.9</v>
      </c>
      <c r="J7" s="6">
        <f t="shared" si="2"/>
        <v>7.7287499230627194E-2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5205864.1000000006</v>
      </c>
      <c r="F8" s="6">
        <f t="shared" si="0"/>
        <v>0.52339231620718674</v>
      </c>
      <c r="G8" s="17">
        <f>SUM(G3:G7)</f>
        <v>5100816.3199999994</v>
      </c>
      <c r="H8" s="6">
        <f t="shared" si="1"/>
        <v>0.51283091855436991</v>
      </c>
      <c r="I8" s="17">
        <f>SUM(I3:I7)</f>
        <v>5100419.1800000006</v>
      </c>
      <c r="J8" s="6">
        <f t="shared" si="2"/>
        <v>0.51279099050007093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1116250.3899999999</v>
      </c>
      <c r="F10" s="6">
        <f t="shared" ref="F10:F15" si="3">E10/D10</f>
        <v>0.11267054276750248</v>
      </c>
      <c r="G10" s="4">
        <f>'Execução - LOA 2020'!G19</f>
        <v>262670.43</v>
      </c>
      <c r="H10" s="6">
        <f>G10/D10</f>
        <v>2.6513065690461499E-2</v>
      </c>
      <c r="I10" s="4">
        <f>'Execução - LOA 2020'!I19</f>
        <v>235536.27</v>
      </c>
      <c r="J10" s="6">
        <f t="shared" si="2"/>
        <v>2.3774235261259807E-2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1172601.73</v>
      </c>
      <c r="F11" s="6">
        <f t="shared" si="3"/>
        <v>0.33711775098000035</v>
      </c>
      <c r="G11" s="4">
        <f>'Execução - LOA 2020'!G22</f>
        <v>889571.25</v>
      </c>
      <c r="H11" s="6">
        <f t="shared" ref="H11:H37" si="4">G11/D11</f>
        <v>0.25574775430057367</v>
      </c>
      <c r="I11" s="4">
        <f>'Execução - LOA 2020'!I22</f>
        <v>869574.62</v>
      </c>
      <c r="J11" s="6">
        <f t="shared" si="2"/>
        <v>0.24999881264347823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1008844.32</v>
      </c>
      <c r="F12" s="6">
        <f t="shared" si="3"/>
        <v>0.31071364289581754</v>
      </c>
      <c r="G12" s="4">
        <f>'Execução - LOA 2020'!G25</f>
        <v>663683.18999999994</v>
      </c>
      <c r="H12" s="6">
        <f t="shared" si="4"/>
        <v>0.20440757568384488</v>
      </c>
      <c r="I12" s="4">
        <f>'Execução - LOA 2020'!I25</f>
        <v>624585.55000000005</v>
      </c>
      <c r="J12" s="6">
        <f t="shared" si="2"/>
        <v>0.19236590591161559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941528.63</v>
      </c>
      <c r="F13" s="6">
        <f t="shared" si="3"/>
        <v>0.24742579357143477</v>
      </c>
      <c r="G13" s="4">
        <f>'Execução - LOA 2020'!G28</f>
        <v>683342.66</v>
      </c>
      <c r="H13" s="6">
        <f t="shared" si="4"/>
        <v>0.17957669532759205</v>
      </c>
      <c r="I13" s="4">
        <f>'Execução - LOA 2020'!I28</f>
        <v>651125.29</v>
      </c>
      <c r="J13" s="6">
        <f t="shared" si="2"/>
        <v>0.17111024185497217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338498.17</v>
      </c>
      <c r="F14" s="6">
        <f t="shared" si="3"/>
        <v>0.41708283174282423</v>
      </c>
      <c r="G14" s="4">
        <f>'Execução - LOA 2020'!G31</f>
        <v>182965.37</v>
      </c>
      <c r="H14" s="6">
        <f t="shared" si="4"/>
        <v>0.22544203010159133</v>
      </c>
      <c r="I14" s="4">
        <f>'Execução - LOA 2020'!I31</f>
        <v>159771.82</v>
      </c>
      <c r="J14" s="6">
        <f t="shared" si="2"/>
        <v>0.1968639390821664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4577723.24</v>
      </c>
      <c r="F15" s="6">
        <f t="shared" si="3"/>
        <v>0.21542971131332256</v>
      </c>
      <c r="G15" s="4">
        <f>SUM(G10:G14)</f>
        <v>2682232.9</v>
      </c>
      <c r="H15" s="6">
        <f t="shared" si="4"/>
        <v>0.12622708473789165</v>
      </c>
      <c r="I15" s="4">
        <f>SUM(I10:I14)</f>
        <v>2540593.5499999998</v>
      </c>
      <c r="J15" s="6">
        <f t="shared" si="2"/>
        <v>0.1195614733233609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2827139.7</v>
      </c>
      <c r="F17" s="6">
        <f t="shared" ref="F17:F37" si="5">E17/D17</f>
        <v>0.50603927222010314</v>
      </c>
      <c r="G17" s="4">
        <f>'Execução - LOA 2020'!G34</f>
        <v>1673639.39</v>
      </c>
      <c r="H17" s="6">
        <f t="shared" si="4"/>
        <v>0.29957036041568702</v>
      </c>
      <c r="I17" s="4">
        <f>'Execução - LOA 2020'!I34</f>
        <v>1667306.07</v>
      </c>
      <c r="J17" s="6">
        <f t="shared" si="2"/>
        <v>0.29843673810351867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3445328.03</v>
      </c>
      <c r="F18" s="6">
        <f t="shared" si="5"/>
        <v>0.61653826414386648</v>
      </c>
      <c r="G18" s="4">
        <f>'Execução - LOA 2020'!G37</f>
        <v>1904856.42</v>
      </c>
      <c r="H18" s="6">
        <f t="shared" si="4"/>
        <v>0.34087229442419736</v>
      </c>
      <c r="I18" s="4">
        <f>'Execução - LOA 2020'!I37</f>
        <v>1856129.16</v>
      </c>
      <c r="J18" s="6">
        <f t="shared" si="2"/>
        <v>0.33215259631844485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6272467.7300000004</v>
      </c>
      <c r="F19" s="6">
        <f>E19/D19</f>
        <v>0.56129560578223803</v>
      </c>
      <c r="G19" s="4">
        <f>SUM(G17:G18)</f>
        <v>3578495.8099999996</v>
      </c>
      <c r="H19" s="6">
        <f t="shared" si="4"/>
        <v>0.32022388315470063</v>
      </c>
      <c r="I19" s="4">
        <f>SUM(I17:I18)</f>
        <v>3523435.23</v>
      </c>
      <c r="J19" s="6">
        <f t="shared" si="2"/>
        <v>0.31529675352468162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3542186.47</v>
      </c>
      <c r="F22" s="6">
        <f t="shared" si="5"/>
        <v>0.74787593302745659</v>
      </c>
      <c r="G22" s="4">
        <f>'Execução - LOA 2020'!G42</f>
        <v>3376374.56</v>
      </c>
      <c r="H22" s="6">
        <f t="shared" si="4"/>
        <v>0.71286740427026929</v>
      </c>
      <c r="I22" s="4">
        <f>'Execução - LOA 2020'!I42</f>
        <v>3374014.22</v>
      </c>
      <c r="J22" s="6">
        <f t="shared" si="2"/>
        <v>0.71236905628810843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2780808.53</v>
      </c>
      <c r="F23" s="6">
        <f t="shared" si="5"/>
        <v>0.6241732457021445</v>
      </c>
      <c r="G23" s="4">
        <f>'Execução - LOA 2020'!G45</f>
        <v>1669217.22</v>
      </c>
      <c r="H23" s="6">
        <f t="shared" si="4"/>
        <v>0.37466827318359475</v>
      </c>
      <c r="I23" s="4">
        <f>'Execução - LOA 2020'!I45</f>
        <v>1610581.02</v>
      </c>
      <c r="J23" s="6">
        <f t="shared" si="2"/>
        <v>0.36150694011272705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6322995</v>
      </c>
      <c r="F24" s="6">
        <f t="shared" si="5"/>
        <v>0.60739345294085101</v>
      </c>
      <c r="G24" s="4">
        <f>SUM(G21:G23)</f>
        <v>5045591.78</v>
      </c>
      <c r="H24" s="6">
        <f t="shared" si="4"/>
        <v>0.48468477570900731</v>
      </c>
      <c r="I24" s="4">
        <f>SUM(I21:I23)</f>
        <v>4984595.24</v>
      </c>
      <c r="J24" s="6">
        <f t="shared" si="2"/>
        <v>0.47882538485893633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22736213.239999998</v>
      </c>
      <c r="F26" s="6">
        <f t="shared" si="5"/>
        <v>0.9071363117123501</v>
      </c>
      <c r="G26" s="4">
        <f>'Execução - LOA 2020'!G48</f>
        <v>20773600.309999999</v>
      </c>
      <c r="H26" s="6">
        <f t="shared" si="4"/>
        <v>0.82883138749977403</v>
      </c>
      <c r="I26" s="4">
        <f>'Execução - LOA 2020'!I48</f>
        <v>20440685.559999999</v>
      </c>
      <c r="J26" s="6">
        <f t="shared" si="2"/>
        <v>0.81554865412452882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19853073.09</v>
      </c>
      <c r="F27" s="6">
        <f t="shared" si="5"/>
        <v>0.85574446649638913</v>
      </c>
      <c r="G27" s="4">
        <f>'Execução - LOA 2020'!G50</f>
        <v>17498534.199999999</v>
      </c>
      <c r="H27" s="6">
        <f t="shared" si="4"/>
        <v>0.75425470634016678</v>
      </c>
      <c r="I27" s="4">
        <f>'Execução - LOA 2020'!I50</f>
        <v>17138934.559999999</v>
      </c>
      <c r="J27" s="6">
        <f t="shared" si="2"/>
        <v>0.73875456685601337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249882457.90000001</v>
      </c>
      <c r="F28" s="6">
        <f t="shared" si="5"/>
        <v>0.79374328165402175</v>
      </c>
      <c r="G28" s="4">
        <f>'Execução - LOA 2020'!G52</f>
        <v>233405614.50999999</v>
      </c>
      <c r="H28" s="6">
        <f t="shared" si="4"/>
        <v>0.74140513893849025</v>
      </c>
      <c r="I28" s="4">
        <f>'Execução - LOA 2020'!I52</f>
        <v>227880668.21000001</v>
      </c>
      <c r="J28" s="6">
        <f t="shared" si="2"/>
        <v>0.72385533154513093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11327071.869999999</v>
      </c>
      <c r="F29" s="6">
        <f t="shared" si="5"/>
        <v>0.47632498075914959</v>
      </c>
      <c r="G29" s="4">
        <f>'Execução - LOA 2020'!G54</f>
        <v>11216000.85</v>
      </c>
      <c r="H29" s="6">
        <f t="shared" si="4"/>
        <v>0.47165423247825261</v>
      </c>
      <c r="I29" s="4">
        <f>'Execução - LOA 2020'!I54</f>
        <v>11213649.35</v>
      </c>
      <c r="J29" s="6">
        <f t="shared" si="2"/>
        <v>0.47155534741730215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318090.84000000003</v>
      </c>
      <c r="F30" s="6">
        <f t="shared" si="5"/>
        <v>0.43819295647562045</v>
      </c>
      <c r="G30" s="4">
        <f>'Execução - LOA 2020'!G56</f>
        <v>149174.57</v>
      </c>
      <c r="H30" s="6">
        <f t="shared" si="4"/>
        <v>0.20549867408718653</v>
      </c>
      <c r="I30" s="4">
        <f>'Execução - LOA 2020'!I56</f>
        <v>149030.84</v>
      </c>
      <c r="J30" s="6">
        <f t="shared" si="2"/>
        <v>0.20530067569894547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304116906.94</v>
      </c>
      <c r="F31" s="6">
        <f t="shared" si="5"/>
        <v>0.78464621464079787</v>
      </c>
      <c r="G31" s="17">
        <f>SUM(G26:G30)</f>
        <v>283042924.44</v>
      </c>
      <c r="H31" s="6">
        <f t="shared" si="4"/>
        <v>0.73027363548230417</v>
      </c>
      <c r="I31" s="17">
        <f>SUM(I26:I30)</f>
        <v>276822968.51999998</v>
      </c>
      <c r="J31" s="6">
        <f t="shared" si="2"/>
        <v>0.71422564618447959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5205864.1000000006</v>
      </c>
      <c r="F33" s="6">
        <f>E33/D33</f>
        <v>0.52339231620718674</v>
      </c>
      <c r="G33" s="4">
        <f>G8</f>
        <v>5100816.3199999994</v>
      </c>
      <c r="H33" s="6">
        <f>G33/D33</f>
        <v>0.51283091855436991</v>
      </c>
      <c r="I33" s="4">
        <f>I8</f>
        <v>5100419.1800000006</v>
      </c>
      <c r="J33" s="6">
        <f t="shared" si="2"/>
        <v>0.51279099050007093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4577723.24</v>
      </c>
      <c r="F34" s="6">
        <f t="shared" si="5"/>
        <v>0.21542971131332256</v>
      </c>
      <c r="G34" s="4">
        <f>G15</f>
        <v>2682232.9</v>
      </c>
      <c r="H34" s="6">
        <f t="shared" si="4"/>
        <v>0.12622708473789165</v>
      </c>
      <c r="I34" s="4">
        <f>I15</f>
        <v>2540593.5499999998</v>
      </c>
      <c r="J34" s="6">
        <f t="shared" si="2"/>
        <v>0.1195614733233609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6272467.7300000004</v>
      </c>
      <c r="F35" s="6">
        <f t="shared" si="5"/>
        <v>0.56129560578223803</v>
      </c>
      <c r="G35" s="4">
        <f>G19</f>
        <v>3578495.8099999996</v>
      </c>
      <c r="H35" s="6">
        <f t="shared" si="4"/>
        <v>0.32022388315470063</v>
      </c>
      <c r="I35" s="4">
        <f>I19</f>
        <v>3523435.23</v>
      </c>
      <c r="J35" s="6">
        <f t="shared" si="2"/>
        <v>0.31529675352468162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6322995</v>
      </c>
      <c r="F36" s="6">
        <f t="shared" si="5"/>
        <v>0.60739345294085101</v>
      </c>
      <c r="G36" s="4">
        <f>G24</f>
        <v>5045591.78</v>
      </c>
      <c r="H36" s="6">
        <f t="shared" si="4"/>
        <v>0.48468477570900731</v>
      </c>
      <c r="I36" s="4">
        <f>I24</f>
        <v>4984595.24</v>
      </c>
      <c r="J36" s="6">
        <f t="shared" si="2"/>
        <v>0.47882538485893633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304116906.94</v>
      </c>
      <c r="F37" s="6">
        <f t="shared" si="5"/>
        <v>0.78464621464079787</v>
      </c>
      <c r="G37" s="4">
        <f>G31</f>
        <v>283042924.44</v>
      </c>
      <c r="H37" s="6">
        <f t="shared" si="4"/>
        <v>0.73027363548230417</v>
      </c>
      <c r="I37" s="4">
        <f>I31</f>
        <v>276822968.51999998</v>
      </c>
      <c r="J37" s="6">
        <f t="shared" si="2"/>
        <v>0.71422564618447959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2020-09-14T12:44:09Z</dcterms:modified>
</cp:coreProperties>
</file>