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9010" windowHeight="1254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<sst xmlns="http://schemas.openxmlformats.org/spreadsheetml/2006/main" count="207" uniqueCount="45">
  <si>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</si>
  <si>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</si>
  <si>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</si>
  <si>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</si>
  <si>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</si>
  <si>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</si>
  <si>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</si>
  <si>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</si>
  <si>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</si>
  <si>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</si>
  <si>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</si>
  <si>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</si>
  <si>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</si>
  <si>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</si>
  <si>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</si>
  <si>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</si>
  <si>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</si>
  <si>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</si>
  <si>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</si>
  <si>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</si>
  <si>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</si>
  <si>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</si>
  <si>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</si>
  <si>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</si>
  <si>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</si>
  <si>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</si>
  <si>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</si>
  <si>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</si>
  <si>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</si>
  <si>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</si>
  <si>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</si>
  <si>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</si>
  <si>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</si>
  <si>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</si>
  <si>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</si>
  <si>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</si>
  <si>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</si>
  <si>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</si>
  <si>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</si>
  <si>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</si>
  <si>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</si>
  <si>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</si>
  <si>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</si>
  <si>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</si>
  <si>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Set/20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</si>
</sst>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0.10259692161473964</c:v>
                </c:pt>
                <c:pt idx="1">
                  <c:v>2.3941888970322314E-2</c:v>
                </c:pt>
                <c:pt idx="2">
                  <c:v>2.3774235261259807E-2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0.33711775098000035</c:v>
                </c:pt>
                <c:pt idx="1">
                  <c:v>0.25368933233476554</c:v>
                </c:pt>
                <c:pt idx="2">
                  <c:v>0.24870043684945151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0.30914901218468788</c:v>
                </c:pt>
                <c:pt idx="1">
                  <c:v>0.20312245485025232</c:v>
                </c:pt>
                <c:pt idx="2">
                  <c:v>0.19191523076743022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0.24885442318956968</c:v>
                </c:pt>
                <c:pt idx="1">
                  <c:v>0.17842326630483771</c:v>
                </c:pt>
                <c:pt idx="2">
                  <c:v>0.16853308690491176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0.41658115908992899</c:v>
                </c:pt>
                <c:pt idx="1">
                  <c:v>0.22494035744869606</c:v>
                </c:pt>
                <c:pt idx="2">
                  <c:v>0.1968639390821664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0.50593187619601143</c:v>
                </c:pt>
                <c:pt idx="1">
                  <c:v>0.2976478319696127</c:v>
                </c:pt>
                <c:pt idx="2">
                  <c:v>0.29330643003265378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0.61370551102308402</c:v>
                </c:pt>
                <c:pt idx="1">
                  <c:v>0.33790687382765988</c:v>
                </c:pt>
                <c:pt idx="2">
                  <c:v>0.33113366207471406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0.74787593302745659</c:v>
                </c:pt>
                <c:pt idx="1">
                  <c:v>0.71228460269546312</c:v>
                </c:pt>
                <c:pt idx="2">
                  <c:v>0.71228460269546312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0.6166213427180498</c:v>
                </c:pt>
                <c:pt idx="1">
                  <c:v>0.3727010426273914</c:v>
                </c:pt>
                <c:pt idx="2">
                  <c:v>0.35629431940791711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0.90495262296028411</c:v>
                </c:pt>
                <c:pt idx="1">
                  <c:v>0.82612848777494063</c:v>
                </c:pt>
                <c:pt idx="2">
                  <c:v>0.81008157567014283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0.84320706051888106</c:v>
                </c:pt>
                <c:pt idx="1">
                  <c:v>0.7427912248950076</c:v>
                </c:pt>
                <c:pt idx="2">
                  <c:v>0.72705730591788675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0.79374328165402175</c:v>
                </c:pt>
                <c:pt idx="1">
                  <c:v>0.74140336456424705</c:v>
                </c:pt>
                <c:pt idx="2">
                  <c:v>0.72002837763143657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0.47628542673476942</c:v>
                </c:pt>
                <c:pt idx="1">
                  <c:v>0.47149981366799698</c:v>
                </c:pt>
                <c:pt idx="2">
                  <c:v>0.4712624895217159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0.43714600194237618</c:v>
                </c:pt>
                <c:pt idx="1">
                  <c:v>0.20445171955394228</c:v>
                </c:pt>
                <c:pt idx="2">
                  <c:v>0.20215981209921272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0.75394726190476191</c:v>
                </c:pt>
                <c:pt idx="1">
                  <c:v>0.75394726190476191</c:v>
                </c:pt>
                <c:pt idx="2">
                  <c:v>0.75394726190476191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0.61065027270052208</c:v>
                </c:pt>
                <c:pt idx="1">
                  <c:v>0.61065027270052208</c:v>
                </c:pt>
                <c:pt idx="2">
                  <c:v>0.61065027270052208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8.5741522749458302E-2</c:v>
                </c:pt>
                <c:pt idx="1">
                  <c:v>5.1662967856304073E-2</c:v>
                </c:pt>
                <c:pt idx="2">
                  <c:v>5.1636559245313067E-2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7.7287499230627194E-2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0.52336805011667553</c:v>
                </c:pt>
                <c:pt idx="1">
                  <c:v>0.51196657078598373</c:v>
                </c:pt>
                <c:pt idx="2">
                  <c:v>0.51194936353792686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0.21073061347154295</c:v>
                </c:pt>
                <c:pt idx="1">
                  <c:v>0.1242692797012377</c:v>
                </c:pt>
                <c:pt idx="2">
                  <c:v>0.11881856389768945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0.55982536256661197</c:v>
                </c:pt>
                <c:pt idx="1">
                  <c:v>0.31777984409995869</c:v>
                </c:pt>
                <c:pt idx="2">
                  <c:v>0.31222238677631758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0.60416146592215525</c:v>
                </c:pt>
                <c:pt idx="1">
                  <c:v>0.48357769916142562</c:v>
                </c:pt>
                <c:pt idx="2">
                  <c:v>0.47655611578351992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0.78375016060358393</c:v>
                </c:pt>
                <c:pt idx="1">
                  <c:v>0.72939979939871213</c:v>
                </c:pt>
                <c:pt idx="2">
                  <c:v>0.71003965439816696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481927.67</v>
      </c>
      <c r="F5" s="33">
        <f>E5/D5</f>
        <v>0.26306095524017464</v>
      </c>
      <c r="G5" s="43">
        <v>481927.67</v>
      </c>
      <c r="H5" s="33">
        <f>G5/D5</f>
        <v>0.26306095524017464</v>
      </c>
      <c r="I5" s="29">
        <v>481927.67</v>
      </c>
      <c r="J5" s="38">
        <f>I5/D5</f>
        <v>0.26306095524017464</v>
      </c>
    </row>
    <row r="6" spans="1:10" ht="22.5" x14ac:dyDescent="0.2">
      <c r="A6" s="46"/>
      <c r="B6" s="49"/>
      <c r="C6" s="25" t="s">
        <v>5</v>
      </c>
      <c r="D6" s="43">
        <v>4300000</v>
      </c>
      <c r="E6" s="43">
        <v>4141276.94</v>
      </c>
      <c r="F6" s="34">
        <f t="shared" ref="F6:F57" si="0">E6/D6</f>
        <v>0.96308766046511629</v>
      </c>
      <c r="G6" s="43">
        <v>4141276.94</v>
      </c>
      <c r="H6" s="34">
        <f t="shared" ref="H6:H57" si="1">G6/D6</f>
        <v>0.96308766046511629</v>
      </c>
      <c r="I6" s="27">
        <v>4141276.94</v>
      </c>
      <c r="J6" s="39">
        <f t="shared" ref="J6:J57" si="2">I6/D6</f>
        <v>0.96308766046511629</v>
      </c>
    </row>
    <row r="7" spans="1:10" ht="13.5" customHeight="1" x14ac:dyDescent="0.2">
      <c r="A7" s="46"/>
      <c r="B7" s="49"/>
      <c r="C7" s="15" t="s">
        <v>6</v>
      </c>
      <c r="D7" s="44">
        <v>6132000</v>
      </c>
      <c r="E7" s="44">
        <v>4623204.6100000003</v>
      </c>
      <c r="F7" s="35">
        <f t="shared" si="0"/>
        <v>0.75394726190476191</v>
      </c>
      <c r="G7" s="44">
        <v>4623204.6100000003</v>
      </c>
      <c r="H7" s="35">
        <f t="shared" si="1"/>
        <v>0.75394726190476191</v>
      </c>
      <c r="I7" s="28">
        <v>4623204.6100000003</v>
      </c>
      <c r="J7" s="40">
        <f t="shared" si="2"/>
        <v>0.75394726190476191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178469.87</v>
      </c>
      <c r="F10" s="34">
        <f t="shared" si="0"/>
        <v>0.61065027270052208</v>
      </c>
      <c r="G10" s="43">
        <v>178469.87</v>
      </c>
      <c r="H10" s="34">
        <f t="shared" si="1"/>
        <v>0.61065027270052208</v>
      </c>
      <c r="I10" s="27">
        <v>178469.87</v>
      </c>
      <c r="J10" s="39">
        <f t="shared" si="2"/>
        <v>0.61065027270052208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178469.87</v>
      </c>
      <c r="F11" s="35">
        <f t="shared" si="0"/>
        <v>0.61065027270052208</v>
      </c>
      <c r="G11" s="44">
        <v>178469.87</v>
      </c>
      <c r="H11" s="35">
        <f t="shared" si="1"/>
        <v>0.61065027270052208</v>
      </c>
      <c r="I11" s="28">
        <v>178469.87</v>
      </c>
      <c r="J11" s="40">
        <f t="shared" si="2"/>
        <v>0.61065027270052208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277822.34000000003</v>
      </c>
      <c r="F13" s="34">
        <f t="shared" si="0"/>
        <v>9.3441348406966579E-2</v>
      </c>
      <c r="G13" s="43">
        <v>167399.95000000001</v>
      </c>
      <c r="H13" s="34">
        <f t="shared" si="1"/>
        <v>5.6302445121075524E-2</v>
      </c>
      <c r="I13" s="27">
        <v>167314.38</v>
      </c>
      <c r="J13" s="39">
        <f t="shared" si="2"/>
        <v>5.627366494384721E-2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277822.34000000003</v>
      </c>
      <c r="F14" s="35">
        <f t="shared" si="0"/>
        <v>8.5741522749458302E-2</v>
      </c>
      <c r="G14" s="44">
        <v>167399.95000000001</v>
      </c>
      <c r="H14" s="35">
        <f t="shared" si="1"/>
        <v>5.1662967856304073E-2</v>
      </c>
      <c r="I14" s="28">
        <v>167314.38</v>
      </c>
      <c r="J14" s="40">
        <f t="shared" si="2"/>
        <v>5.1636559245313067E-2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12556.9</v>
      </c>
      <c r="H15" s="34">
        <f t="shared" si="1"/>
        <v>7.7287499230627194E-2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12556.9</v>
      </c>
      <c r="H16" s="36">
        <f t="shared" si="1"/>
        <v>7.7287499230627194E-2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508782.8</v>
      </c>
      <c r="F17" s="33">
        <f t="shared" si="0"/>
        <v>0.52928904548939559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507666.14</v>
      </c>
      <c r="F18" s="34">
        <f t="shared" si="0"/>
        <v>5.6748153074855104E-2</v>
      </c>
      <c r="G18" s="43">
        <v>225245.45</v>
      </c>
      <c r="H18" s="34">
        <f t="shared" si="1"/>
        <v>2.5178483000687462E-2</v>
      </c>
      <c r="I18" s="27">
        <v>223584.47</v>
      </c>
      <c r="J18" s="39">
        <f t="shared" si="2"/>
        <v>2.4992814625612706E-2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1016448.94</v>
      </c>
      <c r="F19" s="35">
        <f t="shared" si="0"/>
        <v>0.10259692161473964</v>
      </c>
      <c r="G19" s="44">
        <v>237197.25</v>
      </c>
      <c r="H19" s="35">
        <f t="shared" si="1"/>
        <v>2.3941888970322314E-2</v>
      </c>
      <c r="I19" s="28">
        <v>235536.27</v>
      </c>
      <c r="J19" s="40">
        <f t="shared" si="2"/>
        <v>2.3774235261259807E-2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1019532.59</v>
      </c>
      <c r="F21" s="34">
        <f t="shared" si="0"/>
        <v>0.33737048382245249</v>
      </c>
      <c r="G21" s="43">
        <v>746093.42</v>
      </c>
      <c r="H21" s="34">
        <f t="shared" si="1"/>
        <v>0.24688754489167264</v>
      </c>
      <c r="I21" s="27">
        <v>736520.97</v>
      </c>
      <c r="J21" s="39">
        <f t="shared" si="2"/>
        <v>0.24371995405687033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1172601.73</v>
      </c>
      <c r="F22" s="35">
        <f t="shared" si="0"/>
        <v>0.33711775098000035</v>
      </c>
      <c r="G22" s="44">
        <v>882411.41</v>
      </c>
      <c r="H22" s="35">
        <f t="shared" si="1"/>
        <v>0.25368933233476554</v>
      </c>
      <c r="I22" s="28">
        <v>865058.46</v>
      </c>
      <c r="J22" s="40">
        <f t="shared" si="2"/>
        <v>0.24870043684945151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66160.41</v>
      </c>
      <c r="F23" s="34">
        <f t="shared" si="0"/>
        <v>0.37026902541946027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937603.77</v>
      </c>
      <c r="F24" s="34">
        <f t="shared" si="0"/>
        <v>0.30558955797899734</v>
      </c>
      <c r="G24" s="43">
        <v>645350.16</v>
      </c>
      <c r="H24" s="34">
        <f t="shared" si="1"/>
        <v>0.21033647308828035</v>
      </c>
      <c r="I24" s="27">
        <v>608961.85</v>
      </c>
      <c r="J24" s="39">
        <f t="shared" si="2"/>
        <v>0.19847657243056144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1003764.18</v>
      </c>
      <c r="F25" s="35">
        <f t="shared" si="0"/>
        <v>0.30914901218468788</v>
      </c>
      <c r="G25" s="44">
        <v>659510.57999999996</v>
      </c>
      <c r="H25" s="35">
        <f t="shared" si="1"/>
        <v>0.20312245485025232</v>
      </c>
      <c r="I25" s="28">
        <v>623122.27</v>
      </c>
      <c r="J25" s="40">
        <f t="shared" si="2"/>
        <v>0.19191523076743022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946964.99</v>
      </c>
      <c r="F27" s="34">
        <f t="shared" si="0"/>
        <v>0.27754899932119614</v>
      </c>
      <c r="G27" s="43">
        <v>678953.52</v>
      </c>
      <c r="H27" s="34">
        <f t="shared" si="1"/>
        <v>0.19899665990989143</v>
      </c>
      <c r="I27" s="27">
        <v>641318.44999999995</v>
      </c>
      <c r="J27" s="39">
        <f t="shared" si="2"/>
        <v>0.18796607680683164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946964.99</v>
      </c>
      <c r="F28" s="35">
        <f t="shared" si="0"/>
        <v>0.24885442318956968</v>
      </c>
      <c r="G28" s="44">
        <v>678953.52</v>
      </c>
      <c r="H28" s="35">
        <f t="shared" si="1"/>
        <v>0.17842326630483771</v>
      </c>
      <c r="I28" s="28">
        <v>641318.44999999995</v>
      </c>
      <c r="J28" s="40">
        <f t="shared" si="2"/>
        <v>0.16853308690491176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286091.03000000003</v>
      </c>
      <c r="F30" s="34">
        <f t="shared" si="0"/>
        <v>0.4131391763817347</v>
      </c>
      <c r="G30" s="43">
        <v>182558.22</v>
      </c>
      <c r="H30" s="34">
        <f t="shared" si="1"/>
        <v>0.26362921148739099</v>
      </c>
      <c r="I30" s="27">
        <v>159771.82</v>
      </c>
      <c r="J30" s="39">
        <f t="shared" si="2"/>
        <v>0.23072375992987534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338091.02</v>
      </c>
      <c r="F31" s="36">
        <f t="shared" si="0"/>
        <v>0.41658115908992899</v>
      </c>
      <c r="G31" s="44">
        <v>182558.22</v>
      </c>
      <c r="H31" s="36">
        <f t="shared" si="1"/>
        <v>0.22494035744869606</v>
      </c>
      <c r="I31" s="30">
        <v>159771.82</v>
      </c>
      <c r="J31" s="41">
        <f t="shared" si="2"/>
        <v>0.1968639390821664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2756038.7</v>
      </c>
      <c r="F33" s="34">
        <f t="shared" si="0"/>
        <v>0.51367408805957493</v>
      </c>
      <c r="G33" s="43">
        <v>1652908.61</v>
      </c>
      <c r="H33" s="34">
        <f t="shared" si="1"/>
        <v>0.3080712628917619</v>
      </c>
      <c r="I33" s="27">
        <v>1628654.07</v>
      </c>
      <c r="J33" s="39">
        <f t="shared" si="2"/>
        <v>0.3035506700873849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2826539.7</v>
      </c>
      <c r="F34" s="35">
        <f t="shared" si="0"/>
        <v>0.50593187619601143</v>
      </c>
      <c r="G34" s="44">
        <v>1662898.61</v>
      </c>
      <c r="H34" s="35">
        <f t="shared" si="1"/>
        <v>0.2976478319696127</v>
      </c>
      <c r="I34" s="28">
        <v>1638644.07</v>
      </c>
      <c r="J34" s="40">
        <f t="shared" si="2"/>
        <v>0.29330643003265378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3352783.94</v>
      </c>
      <c r="F36" s="34">
        <f t="shared" si="0"/>
        <v>0.60968321161007655</v>
      </c>
      <c r="G36" s="43">
        <v>1888285.11</v>
      </c>
      <c r="H36" s="34">
        <f t="shared" si="1"/>
        <v>0.34337307470528111</v>
      </c>
      <c r="I36" s="27">
        <v>1850435.17</v>
      </c>
      <c r="J36" s="39">
        <f t="shared" si="2"/>
        <v>0.33649029508350542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3429498.09</v>
      </c>
      <c r="F37" s="36">
        <f t="shared" si="0"/>
        <v>0.61370551102308402</v>
      </c>
      <c r="G37" s="44">
        <v>1888285.11</v>
      </c>
      <c r="H37" s="36">
        <f t="shared" si="1"/>
        <v>0.33790687382765988</v>
      </c>
      <c r="I37" s="30">
        <v>1850435.17</v>
      </c>
      <c r="J37" s="41">
        <f t="shared" si="2"/>
        <v>0.33113366207471406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3466880.47</v>
      </c>
      <c r="F41" s="34">
        <f t="shared" si="0"/>
        <v>0.79109048292410999</v>
      </c>
      <c r="G41" s="43">
        <v>3345154.22</v>
      </c>
      <c r="H41" s="34">
        <f t="shared" si="1"/>
        <v>0.76331436582681622</v>
      </c>
      <c r="I41" s="27">
        <v>3345154.22</v>
      </c>
      <c r="J41" s="39">
        <f t="shared" si="2"/>
        <v>0.76331436582681622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3542186.47</v>
      </c>
      <c r="F42" s="35">
        <f t="shared" si="0"/>
        <v>0.74787593302745659</v>
      </c>
      <c r="G42" s="44">
        <v>3373614.22</v>
      </c>
      <c r="H42" s="35">
        <f t="shared" si="1"/>
        <v>0.71228460269546312</v>
      </c>
      <c r="I42" s="28">
        <v>3373614.22</v>
      </c>
      <c r="J42" s="40">
        <f t="shared" si="2"/>
        <v>0.71228460269546312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51528.44</v>
      </c>
      <c r="F43" s="34">
        <f t="shared" si="0"/>
        <v>0.13097797988373541</v>
      </c>
      <c r="G43" s="43">
        <v>3151</v>
      </c>
      <c r="H43" s="34">
        <f t="shared" si="1"/>
        <v>8.0093947073431732E-3</v>
      </c>
      <c r="I43" s="27">
        <v>2983.05</v>
      </c>
      <c r="J43" s="39">
        <f t="shared" si="2"/>
        <v>7.5824896482831021E-3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2695634.95</v>
      </c>
      <c r="F44" s="34">
        <f t="shared" si="0"/>
        <v>0.66365951182906779</v>
      </c>
      <c r="G44" s="43">
        <v>1657301.84</v>
      </c>
      <c r="H44" s="34">
        <f t="shared" si="1"/>
        <v>0.40802413920616953</v>
      </c>
      <c r="I44" s="27">
        <v>1584374.77</v>
      </c>
      <c r="J44" s="39">
        <f t="shared" si="2"/>
        <v>0.39006965183193354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2747163.39</v>
      </c>
      <c r="F45" s="36">
        <f t="shared" si="0"/>
        <v>0.6166213427180498</v>
      </c>
      <c r="G45" s="44">
        <v>1660452.84</v>
      </c>
      <c r="H45" s="36">
        <f t="shared" si="1"/>
        <v>0.3727010426273914</v>
      </c>
      <c r="I45" s="30">
        <v>1587357.82</v>
      </c>
      <c r="J45" s="41">
        <f t="shared" si="2"/>
        <v>0.35629431940791711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173876.85</v>
      </c>
      <c r="F46" s="33">
        <f t="shared" si="0"/>
        <v>0.14732342347609256</v>
      </c>
      <c r="G46" s="43">
        <v>149604</v>
      </c>
      <c r="H46" s="33">
        <f t="shared" si="1"/>
        <v>0.12675737710751805</v>
      </c>
      <c r="I46" s="29">
        <v>148164</v>
      </c>
      <c r="J46" s="38">
        <f t="shared" si="2"/>
        <v>0.12553728524476823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22507605.02</v>
      </c>
      <c r="F47" s="34">
        <f t="shared" si="0"/>
        <v>0.94239203208376132</v>
      </c>
      <c r="G47" s="43">
        <v>20556251.579999998</v>
      </c>
      <c r="H47" s="34">
        <f t="shared" si="1"/>
        <v>0.86068898406949335</v>
      </c>
      <c r="I47" s="27">
        <v>20155496.219999999</v>
      </c>
      <c r="J47" s="39">
        <f t="shared" si="2"/>
        <v>0.84390938189754894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22681481.870000001</v>
      </c>
      <c r="F48" s="35">
        <f t="shared" si="0"/>
        <v>0.90495262296028411</v>
      </c>
      <c r="G48" s="44">
        <v>20705855.579999998</v>
      </c>
      <c r="H48" s="35">
        <f t="shared" si="1"/>
        <v>0.82612848777494063</v>
      </c>
      <c r="I48" s="28">
        <v>20303660.219999999</v>
      </c>
      <c r="J48" s="40">
        <f t="shared" si="2"/>
        <v>0.81008157567014283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23199768</v>
      </c>
      <c r="E49" s="43">
        <v>19562208.18</v>
      </c>
      <c r="F49" s="34">
        <f t="shared" si="0"/>
        <v>0.84320706051888106</v>
      </c>
      <c r="G49" s="43">
        <v>17232584.09</v>
      </c>
      <c r="H49" s="34">
        <f t="shared" si="1"/>
        <v>0.7427912248950076</v>
      </c>
      <c r="I49" s="27">
        <v>16867560.82</v>
      </c>
      <c r="J49" s="39">
        <f t="shared" si="2"/>
        <v>0.72705730591788675</v>
      </c>
    </row>
    <row r="50" spans="1:10" ht="13.5" customHeight="1" x14ac:dyDescent="0.2">
      <c r="A50" s="46"/>
      <c r="B50" s="49"/>
      <c r="C50" s="15" t="s">
        <v>6</v>
      </c>
      <c r="D50" s="44">
        <v>23199768</v>
      </c>
      <c r="E50" s="44">
        <v>19562208.18</v>
      </c>
      <c r="F50" s="35">
        <f t="shared" si="0"/>
        <v>0.84320706051888106</v>
      </c>
      <c r="G50" s="44">
        <v>17232584.09</v>
      </c>
      <c r="H50" s="35">
        <f t="shared" si="1"/>
        <v>0.7427912248950076</v>
      </c>
      <c r="I50" s="28">
        <v>16867560.82</v>
      </c>
      <c r="J50" s="40">
        <f t="shared" si="2"/>
        <v>0.72705730591788675</v>
      </c>
    </row>
    <row r="51" spans="1:10" ht="22.5" x14ac:dyDescent="0.2">
      <c r="A51" s="46"/>
      <c r="B51" s="49" t="s">
        <v>28</v>
      </c>
      <c r="C51" s="25" t="s">
        <v>5</v>
      </c>
      <c r="D51" s="43">
        <v>314815210</v>
      </c>
      <c r="E51" s="43">
        <v>249882457.90000001</v>
      </c>
      <c r="F51" s="34">
        <f t="shared" si="0"/>
        <v>0.79374328165402175</v>
      </c>
      <c r="G51" s="43">
        <v>233405055.91</v>
      </c>
      <c r="H51" s="34">
        <f t="shared" si="1"/>
        <v>0.74140336456424705</v>
      </c>
      <c r="I51" s="27">
        <v>226675884.91</v>
      </c>
      <c r="J51" s="39">
        <f t="shared" si="2"/>
        <v>0.72002837763143657</v>
      </c>
    </row>
    <row r="52" spans="1:10" ht="13.5" customHeight="1" x14ac:dyDescent="0.2">
      <c r="A52" s="46"/>
      <c r="B52" s="49"/>
      <c r="C52" s="15" t="s">
        <v>6</v>
      </c>
      <c r="D52" s="44">
        <v>314815210</v>
      </c>
      <c r="E52" s="44">
        <v>249882457.90000001</v>
      </c>
      <c r="F52" s="35">
        <f t="shared" si="0"/>
        <v>0.79374328165402175</v>
      </c>
      <c r="G52" s="44">
        <v>233405055.91</v>
      </c>
      <c r="H52" s="35">
        <f t="shared" si="1"/>
        <v>0.74140336456424705</v>
      </c>
      <c r="I52" s="28">
        <v>226675884.91</v>
      </c>
      <c r="J52" s="40">
        <f t="shared" si="2"/>
        <v>0.72002837763143657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23780134</v>
      </c>
      <c r="E53" s="43">
        <v>11326131.27</v>
      </c>
      <c r="F53" s="34">
        <f t="shared" si="0"/>
        <v>0.47628542673476942</v>
      </c>
      <c r="G53" s="43">
        <v>11212328.75</v>
      </c>
      <c r="H53" s="34">
        <f t="shared" si="1"/>
        <v>0.47149981366799698</v>
      </c>
      <c r="I53" s="27">
        <v>11206685.15</v>
      </c>
      <c r="J53" s="39">
        <f t="shared" si="2"/>
        <v>0.4712624895217159</v>
      </c>
    </row>
    <row r="54" spans="1:10" ht="13.5" customHeight="1" x14ac:dyDescent="0.2">
      <c r="A54" s="46"/>
      <c r="B54" s="49"/>
      <c r="C54" s="15" t="s">
        <v>6</v>
      </c>
      <c r="D54" s="44">
        <v>23780134</v>
      </c>
      <c r="E54" s="44">
        <v>11326131.27</v>
      </c>
      <c r="F54" s="35">
        <f t="shared" si="0"/>
        <v>0.47628542673476942</v>
      </c>
      <c r="G54" s="44">
        <v>11212328.75</v>
      </c>
      <c r="H54" s="35">
        <f t="shared" si="1"/>
        <v>0.47149981366799698</v>
      </c>
      <c r="I54" s="28">
        <v>11206685.15</v>
      </c>
      <c r="J54" s="40">
        <f t="shared" si="2"/>
        <v>0.4712624895217159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317330.84000000003</v>
      </c>
      <c r="F55" s="34">
        <f t="shared" si="0"/>
        <v>0.43714600194237618</v>
      </c>
      <c r="G55" s="43">
        <v>148414.57</v>
      </c>
      <c r="H55" s="34">
        <f t="shared" si="1"/>
        <v>0.20445171955394228</v>
      </c>
      <c r="I55" s="27">
        <v>146750.84</v>
      </c>
      <c r="J55" s="39">
        <f t="shared" si="2"/>
        <v>0.20215981209921272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317330.84000000003</v>
      </c>
      <c r="F56" s="36">
        <f t="shared" si="0"/>
        <v>0.43714600194237618</v>
      </c>
      <c r="G56" s="44">
        <v>148414.57</v>
      </c>
      <c r="H56" s="36">
        <f t="shared" si="1"/>
        <v>0.20445171955394228</v>
      </c>
      <c r="I56" s="30">
        <v>146750.84</v>
      </c>
      <c r="J56" s="41">
        <f t="shared" si="2"/>
        <v>0.20215981209921272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325998491.30999994</v>
      </c>
      <c r="F57" s="37">
        <f t="shared" si="0"/>
        <v>0.74029082530058232</v>
      </c>
      <c r="G57" s="31">
        <v>299022339.83999997</v>
      </c>
      <c r="H57" s="37">
        <f t="shared" si="1"/>
        <v>0.6790322674621363</v>
      </c>
      <c r="I57" s="31">
        <v>291267448.51999992</v>
      </c>
      <c r="J57" s="42">
        <f t="shared" si="2"/>
        <v>0.66142214027311186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4623204.6100000003</v>
      </c>
      <c r="F3" s="6">
        <f t="shared" ref="F3:F8" si="0">E3/D3</f>
        <v>0.75394726190476191</v>
      </c>
      <c r="G3" s="4">
        <f>'Execução - LOA 2020'!G7</f>
        <v>4623204.6100000003</v>
      </c>
      <c r="H3" s="6">
        <f>G3/D3</f>
        <v>0.75394726190476191</v>
      </c>
      <c r="I3" s="4">
        <f>'Execução - LOA 2020'!I7</f>
        <v>4623204.6100000003</v>
      </c>
      <c r="J3" s="6">
        <f>I3/D3</f>
        <v>0.75394726190476191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178469.87</v>
      </c>
      <c r="F5" s="6">
        <f t="shared" si="0"/>
        <v>0.61065027270052208</v>
      </c>
      <c r="G5" s="4">
        <f>'Execução - LOA 2020'!G11</f>
        <v>178469.87</v>
      </c>
      <c r="H5" s="6">
        <f t="shared" si="1"/>
        <v>0.61065027270052208</v>
      </c>
      <c r="I5" s="4">
        <f>'Execução - LOA 2020'!I11</f>
        <v>178469.87</v>
      </c>
      <c r="J5" s="6">
        <f t="shared" si="2"/>
        <v>0.61065027270052208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277822.34000000003</v>
      </c>
      <c r="F6" s="6">
        <f t="shared" si="0"/>
        <v>8.5741522749458302E-2</v>
      </c>
      <c r="G6" s="4">
        <f>'Execução - LOA 2020'!G14</f>
        <v>167399.95000000001</v>
      </c>
      <c r="H6" s="6">
        <f t="shared" si="1"/>
        <v>5.1662967856304073E-2</v>
      </c>
      <c r="I6" s="4">
        <f>'Execução - LOA 2020'!I14</f>
        <v>167314.38</v>
      </c>
      <c r="J6" s="6">
        <f t="shared" si="2"/>
        <v>5.1636559245313067E-2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12556.9</v>
      </c>
      <c r="H7" s="6">
        <f t="shared" si="1"/>
        <v>7.7287499230627194E-2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5205622.74</v>
      </c>
      <c r="F8" s="6">
        <f t="shared" si="0"/>
        <v>0.52336805011667553</v>
      </c>
      <c r="G8" s="17">
        <f>SUM(G3:G7)</f>
        <v>5092219.1800000006</v>
      </c>
      <c r="H8" s="6">
        <f t="shared" si="1"/>
        <v>0.51196657078598373</v>
      </c>
      <c r="I8" s="17">
        <f>SUM(I3:I7)</f>
        <v>5092048.03</v>
      </c>
      <c r="J8" s="6">
        <f t="shared" si="2"/>
        <v>0.51194936353792686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1016448.94</v>
      </c>
      <c r="F10" s="6">
        <f t="shared" ref="F10:F15" si="3">E10/D10</f>
        <v>0.10259692161473964</v>
      </c>
      <c r="G10" s="4">
        <f>'Execução - LOA 2020'!G19</f>
        <v>237197.25</v>
      </c>
      <c r="H10" s="6">
        <f>G10/D10</f>
        <v>2.3941888970322314E-2</v>
      </c>
      <c r="I10" s="4">
        <f>'Execução - LOA 2020'!I19</f>
        <v>235536.27</v>
      </c>
      <c r="J10" s="6">
        <f t="shared" si="2"/>
        <v>2.3774235261259807E-2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1172601.73</v>
      </c>
      <c r="F11" s="6">
        <f t="shared" si="3"/>
        <v>0.33711775098000035</v>
      </c>
      <c r="G11" s="4">
        <f>'Execução - LOA 2020'!G22</f>
        <v>882411.41</v>
      </c>
      <c r="H11" s="6">
        <f t="shared" ref="H11:H37" si="4">G11/D11</f>
        <v>0.25368933233476554</v>
      </c>
      <c r="I11" s="4">
        <f>'Execução - LOA 2020'!I22</f>
        <v>865058.46</v>
      </c>
      <c r="J11" s="6">
        <f t="shared" si="2"/>
        <v>0.24870043684945151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1003764.18</v>
      </c>
      <c r="F12" s="6">
        <f t="shared" si="3"/>
        <v>0.30914901218468788</v>
      </c>
      <c r="G12" s="4">
        <f>'Execução - LOA 2020'!G25</f>
        <v>659510.57999999996</v>
      </c>
      <c r="H12" s="6">
        <f t="shared" si="4"/>
        <v>0.20312245485025232</v>
      </c>
      <c r="I12" s="4">
        <f>'Execução - LOA 2020'!I25</f>
        <v>623122.27</v>
      </c>
      <c r="J12" s="6">
        <f t="shared" si="2"/>
        <v>0.19191523076743022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946964.99</v>
      </c>
      <c r="F13" s="6">
        <f t="shared" si="3"/>
        <v>0.24885442318956968</v>
      </c>
      <c r="G13" s="4">
        <f>'Execução - LOA 2020'!G28</f>
        <v>678953.52</v>
      </c>
      <c r="H13" s="6">
        <f t="shared" si="4"/>
        <v>0.17842326630483771</v>
      </c>
      <c r="I13" s="4">
        <f>'Execução - LOA 2020'!I28</f>
        <v>641318.44999999995</v>
      </c>
      <c r="J13" s="6">
        <f t="shared" si="2"/>
        <v>0.16853308690491176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338091.02</v>
      </c>
      <c r="F14" s="6">
        <f t="shared" si="3"/>
        <v>0.41658115908992899</v>
      </c>
      <c r="G14" s="4">
        <f>'Execução - LOA 2020'!G31</f>
        <v>182558.22</v>
      </c>
      <c r="H14" s="6">
        <f t="shared" si="4"/>
        <v>0.22494035744869606</v>
      </c>
      <c r="I14" s="4">
        <f>'Execução - LOA 2020'!I31</f>
        <v>159771.82</v>
      </c>
      <c r="J14" s="6">
        <f t="shared" si="2"/>
        <v>0.1968639390821664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4477870.8599999994</v>
      </c>
      <c r="F15" s="6">
        <f t="shared" si="3"/>
        <v>0.21073061347154295</v>
      </c>
      <c r="G15" s="4">
        <f>SUM(G10:G14)</f>
        <v>2640630.9800000004</v>
      </c>
      <c r="H15" s="6">
        <f t="shared" si="4"/>
        <v>0.1242692797012377</v>
      </c>
      <c r="I15" s="4">
        <f>SUM(I10:I14)</f>
        <v>2524807.27</v>
      </c>
      <c r="J15" s="6">
        <f t="shared" si="2"/>
        <v>0.11881856389768945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2826539.7</v>
      </c>
      <c r="F17" s="6">
        <f t="shared" ref="F17:F37" si="5">E17/D17</f>
        <v>0.50593187619601143</v>
      </c>
      <c r="G17" s="4">
        <f>'Execução - LOA 2020'!G34</f>
        <v>1662898.61</v>
      </c>
      <c r="H17" s="6">
        <f t="shared" si="4"/>
        <v>0.2976478319696127</v>
      </c>
      <c r="I17" s="4">
        <f>'Execução - LOA 2020'!I34</f>
        <v>1638644.07</v>
      </c>
      <c r="J17" s="6">
        <f t="shared" si="2"/>
        <v>0.29330643003265378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3429498.09</v>
      </c>
      <c r="F18" s="6">
        <f t="shared" si="5"/>
        <v>0.61370551102308402</v>
      </c>
      <c r="G18" s="4">
        <f>'Execução - LOA 2020'!G37</f>
        <v>1888285.11</v>
      </c>
      <c r="H18" s="6">
        <f t="shared" si="4"/>
        <v>0.33790687382765988</v>
      </c>
      <c r="I18" s="4">
        <f>'Execução - LOA 2020'!I37</f>
        <v>1850435.17</v>
      </c>
      <c r="J18" s="6">
        <f t="shared" si="2"/>
        <v>0.33113366207471406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6256037.79</v>
      </c>
      <c r="F19" s="6">
        <f>E19/D19</f>
        <v>0.55982536256661197</v>
      </c>
      <c r="G19" s="4">
        <f>SUM(G17:G18)</f>
        <v>3551183.72</v>
      </c>
      <c r="H19" s="6">
        <f t="shared" si="4"/>
        <v>0.31777984409995869</v>
      </c>
      <c r="I19" s="4">
        <f>SUM(I17:I18)</f>
        <v>3489079.24</v>
      </c>
      <c r="J19" s="6">
        <f t="shared" si="2"/>
        <v>0.31222238677631758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3542186.47</v>
      </c>
      <c r="F22" s="6">
        <f t="shared" si="5"/>
        <v>0.74787593302745659</v>
      </c>
      <c r="G22" s="4">
        <f>'Execução - LOA 2020'!G42</f>
        <v>3373614.22</v>
      </c>
      <c r="H22" s="6">
        <f t="shared" si="4"/>
        <v>0.71228460269546312</v>
      </c>
      <c r="I22" s="4">
        <f>'Execução - LOA 2020'!I42</f>
        <v>3373614.22</v>
      </c>
      <c r="J22" s="6">
        <f t="shared" si="2"/>
        <v>0.71228460269546312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2747163.39</v>
      </c>
      <c r="F23" s="6">
        <f t="shared" si="5"/>
        <v>0.6166213427180498</v>
      </c>
      <c r="G23" s="4">
        <f>'Execução - LOA 2020'!G45</f>
        <v>1660452.84</v>
      </c>
      <c r="H23" s="6">
        <f t="shared" si="4"/>
        <v>0.3727010426273914</v>
      </c>
      <c r="I23" s="4">
        <f>'Execução - LOA 2020'!I45</f>
        <v>1587357.82</v>
      </c>
      <c r="J23" s="6">
        <f t="shared" si="2"/>
        <v>0.35629431940791711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6289349.8600000003</v>
      </c>
      <c r="F24" s="6">
        <f t="shared" si="5"/>
        <v>0.60416146592215525</v>
      </c>
      <c r="G24" s="4">
        <f>SUM(G21:G23)</f>
        <v>5034067.0600000005</v>
      </c>
      <c r="H24" s="6">
        <f t="shared" si="4"/>
        <v>0.48357769916142562</v>
      </c>
      <c r="I24" s="4">
        <f>SUM(I21:I23)</f>
        <v>4960972.04</v>
      </c>
      <c r="J24" s="6">
        <f t="shared" si="2"/>
        <v>0.47655611578351992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22681481.870000001</v>
      </c>
      <c r="F26" s="6">
        <f t="shared" si="5"/>
        <v>0.90495262296028411</v>
      </c>
      <c r="G26" s="4">
        <f>'Execução - LOA 2020'!G48</f>
        <v>20705855.579999998</v>
      </c>
      <c r="H26" s="6">
        <f t="shared" si="4"/>
        <v>0.82612848777494063</v>
      </c>
      <c r="I26" s="4">
        <f>'Execução - LOA 2020'!I48</f>
        <v>20303660.219999999</v>
      </c>
      <c r="J26" s="6">
        <f t="shared" si="2"/>
        <v>0.81008157567014283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19562208.18</v>
      </c>
      <c r="F27" s="6">
        <f t="shared" si="5"/>
        <v>0.84320706051888106</v>
      </c>
      <c r="G27" s="4">
        <f>'Execução - LOA 2020'!G50</f>
        <v>17232584.09</v>
      </c>
      <c r="H27" s="6">
        <f t="shared" si="4"/>
        <v>0.7427912248950076</v>
      </c>
      <c r="I27" s="4">
        <f>'Execução - LOA 2020'!I50</f>
        <v>16867560.82</v>
      </c>
      <c r="J27" s="6">
        <f t="shared" si="2"/>
        <v>0.72705730591788675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249882457.90000001</v>
      </c>
      <c r="F28" s="6">
        <f t="shared" si="5"/>
        <v>0.79374328165402175</v>
      </c>
      <c r="G28" s="4">
        <f>'Execução - LOA 2020'!G52</f>
        <v>233405055.91</v>
      </c>
      <c r="H28" s="6">
        <f t="shared" si="4"/>
        <v>0.74140336456424705</v>
      </c>
      <c r="I28" s="4">
        <f>'Execução - LOA 2020'!I52</f>
        <v>226675884.91</v>
      </c>
      <c r="J28" s="6">
        <f t="shared" si="2"/>
        <v>0.72002837763143657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11326131.27</v>
      </c>
      <c r="F29" s="6">
        <f t="shared" si="5"/>
        <v>0.47628542673476942</v>
      </c>
      <c r="G29" s="4">
        <f>'Execução - LOA 2020'!G54</f>
        <v>11212328.75</v>
      </c>
      <c r="H29" s="6">
        <f t="shared" si="4"/>
        <v>0.47149981366799698</v>
      </c>
      <c r="I29" s="4">
        <f>'Execução - LOA 2020'!I54</f>
        <v>11206685.15</v>
      </c>
      <c r="J29" s="6">
        <f t="shared" si="2"/>
        <v>0.4712624895217159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317330.84000000003</v>
      </c>
      <c r="F30" s="6">
        <f t="shared" si="5"/>
        <v>0.43714600194237618</v>
      </c>
      <c r="G30" s="4">
        <f>'Execução - LOA 2020'!G56</f>
        <v>148414.57</v>
      </c>
      <c r="H30" s="6">
        <f t="shared" si="4"/>
        <v>0.20445171955394228</v>
      </c>
      <c r="I30" s="4">
        <f>'Execução - LOA 2020'!I56</f>
        <v>146750.84</v>
      </c>
      <c r="J30" s="6">
        <f t="shared" si="2"/>
        <v>0.20215981209921272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303769610.05999994</v>
      </c>
      <c r="F31" s="6">
        <f t="shared" si="5"/>
        <v>0.78375016060358393</v>
      </c>
      <c r="G31" s="17">
        <f>SUM(G26:G30)</f>
        <v>282704238.89999998</v>
      </c>
      <c r="H31" s="6">
        <f t="shared" si="4"/>
        <v>0.72939979939871213</v>
      </c>
      <c r="I31" s="17">
        <f>SUM(I26:I30)</f>
        <v>275200541.93999994</v>
      </c>
      <c r="J31" s="6">
        <f t="shared" si="2"/>
        <v>0.71003965439816696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5205622.74</v>
      </c>
      <c r="F33" s="6">
        <f>E33/D33</f>
        <v>0.52336805011667553</v>
      </c>
      <c r="G33" s="4">
        <f>G8</f>
        <v>5092219.1800000006</v>
      </c>
      <c r="H33" s="6">
        <f>G33/D33</f>
        <v>0.51196657078598373</v>
      </c>
      <c r="I33" s="4">
        <f>I8</f>
        <v>5092048.03</v>
      </c>
      <c r="J33" s="6">
        <f t="shared" si="2"/>
        <v>0.51194936353792686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4477870.8599999994</v>
      </c>
      <c r="F34" s="6">
        <f t="shared" si="5"/>
        <v>0.21073061347154295</v>
      </c>
      <c r="G34" s="4">
        <f>G15</f>
        <v>2640630.9800000004</v>
      </c>
      <c r="H34" s="6">
        <f t="shared" si="4"/>
        <v>0.1242692797012377</v>
      </c>
      <c r="I34" s="4">
        <f>I15</f>
        <v>2524807.27</v>
      </c>
      <c r="J34" s="6">
        <f t="shared" si="2"/>
        <v>0.11881856389768945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6256037.79</v>
      </c>
      <c r="F35" s="6">
        <f t="shared" si="5"/>
        <v>0.55982536256661197</v>
      </c>
      <c r="G35" s="4">
        <f>G19</f>
        <v>3551183.72</v>
      </c>
      <c r="H35" s="6">
        <f t="shared" si="4"/>
        <v>0.31777984409995869</v>
      </c>
      <c r="I35" s="4">
        <f>I19</f>
        <v>3489079.24</v>
      </c>
      <c r="J35" s="6">
        <f t="shared" si="2"/>
        <v>0.31222238677631758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6289349.8600000003</v>
      </c>
      <c r="F36" s="6">
        <f t="shared" si="5"/>
        <v>0.60416146592215525</v>
      </c>
      <c r="G36" s="4">
        <f>G24</f>
        <v>5034067.0600000005</v>
      </c>
      <c r="H36" s="6">
        <f t="shared" si="4"/>
        <v>0.48357769916142562</v>
      </c>
      <c r="I36" s="4">
        <f>I24</f>
        <v>4960972.04</v>
      </c>
      <c r="J36" s="6">
        <f t="shared" si="2"/>
        <v>0.47655611578351992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303769610.05999994</v>
      </c>
      <c r="F37" s="6">
        <f t="shared" si="5"/>
        <v>0.78375016060358393</v>
      </c>
      <c r="G37" s="4">
        <f>G31</f>
        <v>282704238.89999998</v>
      </c>
      <c r="H37" s="6">
        <f t="shared" si="4"/>
        <v>0.72939979939871213</v>
      </c>
      <c r="I37" s="4">
        <f>I31</f>
        <v>275200541.93999994</v>
      </c>
      <c r="J37" s="6">
        <f t="shared" si="2"/>
        <v>0.71003965439816696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2020-09-10T12:23:21Z</dcterms:modified>
</cp:coreProperties>
</file>