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<sst xmlns="http://schemas.openxmlformats.org/spreadsheetml/2006/main" count="207" uniqueCount="45">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</sst>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0.10201925123801289</c:v>
                </c:pt>
                <c:pt idx="1">
                  <c:v>2.3213013516322007E-2</c:v>
                </c:pt>
                <c:pt idx="2">
                  <c:v>2.2106803663232231E-2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0.32851228827751366</c:v>
                </c:pt>
                <c:pt idx="1">
                  <c:v>0.24665529430198244</c:v>
                </c:pt>
                <c:pt idx="2">
                  <c:v>0.18121659481674318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0.29005449877450906</c:v>
                </c:pt>
                <c:pt idx="1">
                  <c:v>0.19343228939203452</c:v>
                </c:pt>
                <c:pt idx="2">
                  <c:v>0.17217835251390418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0.21890528124348768</c:v>
                </c:pt>
                <c:pt idx="1">
                  <c:v>0.17022956946593129</c:v>
                </c:pt>
                <c:pt idx="2">
                  <c:v>0.15452255369291804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0.42658610003881292</c:v>
                </c:pt>
                <c:pt idx="1">
                  <c:v>0.22086055065088683</c:v>
                </c:pt>
                <c:pt idx="2">
                  <c:v>0.19246640832445155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0.39084943095321667</c:v>
                </c:pt>
                <c:pt idx="1">
                  <c:v>0.18782078610667755</c:v>
                </c:pt>
                <c:pt idx="2">
                  <c:v>0.16840341669711045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0.6020370399532442</c:v>
                </c:pt>
                <c:pt idx="1">
                  <c:v>0.3270301164135313</c:v>
                </c:pt>
                <c:pt idx="2">
                  <c:v>0.30365525496485263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0.74771969388106274</c:v>
                </c:pt>
                <c:pt idx="1">
                  <c:v>0.71228460269546312</c:v>
                </c:pt>
                <c:pt idx="2">
                  <c:v>0.71116134457720315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0.57905135519564044</c:v>
                </c:pt>
                <c:pt idx="1">
                  <c:v>0.36403950945268965</c:v>
                </c:pt>
                <c:pt idx="2">
                  <c:v>0.34285774312054695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0.86481877093837978</c:v>
                </c:pt>
                <c:pt idx="1">
                  <c:v>0.80938266473819553</c:v>
                </c:pt>
                <c:pt idx="2">
                  <c:v>0.77772857807277862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0.7568871999064819</c:v>
                </c:pt>
                <c:pt idx="1">
                  <c:v>0.65673451131063043</c:v>
                </c:pt>
                <c:pt idx="2">
                  <c:v>0.63811404838186314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0.79102258464576725</c:v>
                </c:pt>
                <c:pt idx="1">
                  <c:v>0.64079803253470502</c:v>
                </c:pt>
                <c:pt idx="2">
                  <c:v>0.61354326094981237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0.41988980381691715</c:v>
                </c:pt>
                <c:pt idx="1">
                  <c:v>0.41514394241849101</c:v>
                </c:pt>
                <c:pt idx="2">
                  <c:v>0.41382940398906076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0.43538928111418002</c:v>
                </c:pt>
                <c:pt idx="1">
                  <c:v>0.13846433811121137</c:v>
                </c:pt>
                <c:pt idx="2">
                  <c:v>0.13786849700033751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0.7506663910632746</c:v>
                </c:pt>
                <c:pt idx="1">
                  <c:v>0.7506663910632746</c:v>
                </c:pt>
                <c:pt idx="2">
                  <c:v>0.75051021200260926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0.61065027270052208</c:v>
                </c:pt>
                <c:pt idx="1">
                  <c:v>0.61065027270052208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8.539973847543586E-2</c:v>
                </c:pt>
                <c:pt idx="1">
                  <c:v>5.1321183582281632E-2</c:v>
                </c:pt>
                <c:pt idx="2">
                  <c:v>5.1321183582281632E-2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0.52123403365442134</c:v>
                </c:pt>
                <c:pt idx="1">
                  <c:v>0.5098239501970061</c:v>
                </c:pt>
                <c:pt idx="2">
                  <c:v>0.5074950057256955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0.20115388832724859</c:v>
                </c:pt>
                <c:pt idx="1">
                  <c:v>0.11967425463072465</c:v>
                </c:pt>
                <c:pt idx="2">
                  <c:v>0.10130192214639321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0.49645630359461013</c:v>
                </c:pt>
                <c:pt idx="1">
                  <c:v>0.25743406543599495</c:v>
                </c:pt>
                <c:pt idx="2">
                  <c:v>0.23603770512003555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0.58801155767965718</c:v>
                </c:pt>
                <c:pt idx="1">
                  <c:v>0.47987082384250296</c:v>
                </c:pt>
                <c:pt idx="2">
                  <c:v>0.47029460959257824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0.77031466813387262</c:v>
                </c:pt>
                <c:pt idx="1">
                  <c:v>0.63786795097072324</c:v>
                </c:pt>
                <c:pt idx="2">
                  <c:v>0.6124870020298786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481927.67</v>
      </c>
      <c r="F5" s="33">
        <f>E5/D5</f>
        <v>0.26306095524017464</v>
      </c>
      <c r="G5" s="43">
        <v>481927.67</v>
      </c>
      <c r="H5" s="33">
        <f>G5/D5</f>
        <v>0.26306095524017464</v>
      </c>
      <c r="I5" s="29">
        <v>480969.98</v>
      </c>
      <c r="J5" s="38">
        <f>I5/D5</f>
        <v>0.26253819868995631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4121158.64</v>
      </c>
      <c r="F6" s="34">
        <f t="shared" ref="F6:F57" si="0">E6/D6</f>
        <v>0.9584089860465117</v>
      </c>
      <c r="G6" s="43">
        <v>4121158.64</v>
      </c>
      <c r="H6" s="34">
        <f t="shared" ref="H6:H57" si="1">G6/D6</f>
        <v>0.9584089860465117</v>
      </c>
      <c r="I6" s="27">
        <v>4121158.64</v>
      </c>
      <c r="J6" s="39">
        <f t="shared" ref="J6:J57" si="2">I6/D6</f>
        <v>0.9584089860465117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4603086.3099999996</v>
      </c>
      <c r="F7" s="35">
        <f t="shared" si="0"/>
        <v>0.7506663910632746</v>
      </c>
      <c r="G7" s="44">
        <v>4603086.3099999996</v>
      </c>
      <c r="H7" s="35">
        <f t="shared" si="1"/>
        <v>0.7506663910632746</v>
      </c>
      <c r="I7" s="28">
        <v>4602128.62</v>
      </c>
      <c r="J7" s="40">
        <f t="shared" si="2"/>
        <v>0.75051021200260926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178469.87</v>
      </c>
      <c r="F10" s="34">
        <f t="shared" si="0"/>
        <v>0.61065027270052208</v>
      </c>
      <c r="G10" s="43">
        <v>178469.87</v>
      </c>
      <c r="H10" s="34">
        <f t="shared" si="1"/>
        <v>0.61065027270052208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178469.87</v>
      </c>
      <c r="F11" s="35">
        <f t="shared" si="0"/>
        <v>0.61065027270052208</v>
      </c>
      <c r="G11" s="44">
        <v>178469.87</v>
      </c>
      <c r="H11" s="35">
        <f t="shared" si="1"/>
        <v>0.61065027270052208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276714.88</v>
      </c>
      <c r="F13" s="34">
        <f t="shared" si="0"/>
        <v>9.3068870960743996E-2</v>
      </c>
      <c r="G13" s="43">
        <v>166292.49</v>
      </c>
      <c r="H13" s="34">
        <f t="shared" si="1"/>
        <v>5.5929967674852941E-2</v>
      </c>
      <c r="I13" s="27">
        <v>166292.49</v>
      </c>
      <c r="J13" s="39">
        <f t="shared" si="2"/>
        <v>5.5929967674852941E-2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276714.88</v>
      </c>
      <c r="F14" s="35">
        <f t="shared" si="0"/>
        <v>8.539973847543586E-2</v>
      </c>
      <c r="G14" s="44">
        <v>166292.49</v>
      </c>
      <c r="H14" s="35">
        <f t="shared" si="1"/>
        <v>5.1321183582281632E-2</v>
      </c>
      <c r="I14" s="28">
        <v>166292.49</v>
      </c>
      <c r="J14" s="40">
        <f t="shared" si="2"/>
        <v>5.1321183582281632E-2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508782.8</v>
      </c>
      <c r="F17" s="33">
        <f t="shared" si="0"/>
        <v>0.52928904548939559</v>
      </c>
      <c r="G17" s="43">
        <v>11951.8</v>
      </c>
      <c r="H17" s="33">
        <f t="shared" si="1"/>
        <v>1.2433511537497256E-2</v>
      </c>
      <c r="I17" s="29">
        <v>11951.8</v>
      </c>
      <c r="J17" s="38">
        <f t="shared" si="2"/>
        <v>1.2433511537497256E-2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501943.03999999998</v>
      </c>
      <c r="F18" s="34">
        <f t="shared" si="0"/>
        <v>5.6108411068695886E-2</v>
      </c>
      <c r="G18" s="43">
        <v>218024.33</v>
      </c>
      <c r="H18" s="34">
        <f t="shared" si="1"/>
        <v>2.4371288683706034E-2</v>
      </c>
      <c r="I18" s="27">
        <v>207064.88</v>
      </c>
      <c r="J18" s="39">
        <f t="shared" si="2"/>
        <v>2.314621476757639E-2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1010725.84</v>
      </c>
      <c r="F19" s="35">
        <f t="shared" si="0"/>
        <v>0.10201925123801289</v>
      </c>
      <c r="G19" s="44">
        <v>229976.13</v>
      </c>
      <c r="H19" s="35">
        <f t="shared" si="1"/>
        <v>2.3213013516322007E-2</v>
      </c>
      <c r="I19" s="28">
        <v>219016.68</v>
      </c>
      <c r="J19" s="40">
        <f t="shared" si="2"/>
        <v>2.2106803663232231E-2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136317.99</v>
      </c>
      <c r="H20" s="34">
        <f t="shared" si="1"/>
        <v>0.29873463242738613</v>
      </c>
      <c r="I20" s="27">
        <v>3318</v>
      </c>
      <c r="J20" s="39">
        <f t="shared" si="2"/>
        <v>7.2712450527921317E-3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989600.08</v>
      </c>
      <c r="F21" s="34">
        <f t="shared" si="0"/>
        <v>0.32746560635235572</v>
      </c>
      <c r="G21" s="43">
        <v>721626.82</v>
      </c>
      <c r="H21" s="34">
        <f t="shared" si="1"/>
        <v>0.23879137537198084</v>
      </c>
      <c r="I21" s="27">
        <v>627010.4</v>
      </c>
      <c r="J21" s="39">
        <f t="shared" si="2"/>
        <v>0.2074821384667159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1142669.22</v>
      </c>
      <c r="F22" s="35">
        <f t="shared" si="0"/>
        <v>0.32851228827751366</v>
      </c>
      <c r="G22" s="44">
        <v>857944.81</v>
      </c>
      <c r="H22" s="35">
        <f t="shared" si="1"/>
        <v>0.24665529430198244</v>
      </c>
      <c r="I22" s="28">
        <v>630328.4</v>
      </c>
      <c r="J22" s="40">
        <f t="shared" si="2"/>
        <v>0.18121659481674318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927606.51</v>
      </c>
      <c r="F24" s="34">
        <f t="shared" si="0"/>
        <v>0.30233118982589025</v>
      </c>
      <c r="G24" s="43">
        <v>619873.53</v>
      </c>
      <c r="H24" s="34">
        <f t="shared" si="1"/>
        <v>0.20203297394546604</v>
      </c>
      <c r="I24" s="27">
        <v>550864.93000000005</v>
      </c>
      <c r="J24" s="39">
        <f t="shared" si="2"/>
        <v>0.17954126876519633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941766.93</v>
      </c>
      <c r="F25" s="35">
        <f t="shared" si="0"/>
        <v>0.29005449877450906</v>
      </c>
      <c r="G25" s="44">
        <v>628047.94999999995</v>
      </c>
      <c r="H25" s="35">
        <f t="shared" si="1"/>
        <v>0.19343228939203452</v>
      </c>
      <c r="I25" s="28">
        <v>559039.35</v>
      </c>
      <c r="J25" s="40">
        <f t="shared" si="2"/>
        <v>0.17217835251390418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832999.61</v>
      </c>
      <c r="F27" s="34">
        <f t="shared" si="0"/>
        <v>0.24414652139404505</v>
      </c>
      <c r="G27" s="43">
        <v>647774.06999999995</v>
      </c>
      <c r="H27" s="34">
        <f t="shared" si="1"/>
        <v>0.18985817513139366</v>
      </c>
      <c r="I27" s="27">
        <v>588004.21</v>
      </c>
      <c r="J27" s="39">
        <f t="shared" si="2"/>
        <v>0.17234003559323821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832999.61</v>
      </c>
      <c r="F28" s="35">
        <f t="shared" si="0"/>
        <v>0.21890528124348768</v>
      </c>
      <c r="G28" s="44">
        <v>647774.06999999995</v>
      </c>
      <c r="H28" s="35">
        <f t="shared" si="1"/>
        <v>0.17022956946593129</v>
      </c>
      <c r="I28" s="28">
        <v>588004.21</v>
      </c>
      <c r="J28" s="40">
        <f t="shared" si="2"/>
        <v>0.15452255369291804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346210.88</v>
      </c>
      <c r="F30" s="34">
        <f t="shared" si="0"/>
        <v>0.49995722626324768</v>
      </c>
      <c r="G30" s="43">
        <v>179247.11</v>
      </c>
      <c r="H30" s="34">
        <f t="shared" si="1"/>
        <v>0.25884769401615348</v>
      </c>
      <c r="I30" s="27">
        <v>156202.85</v>
      </c>
      <c r="J30" s="39">
        <f t="shared" si="2"/>
        <v>0.22556987123112404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346210.88</v>
      </c>
      <c r="F31" s="36">
        <f t="shared" si="0"/>
        <v>0.42658610003881292</v>
      </c>
      <c r="G31" s="44">
        <v>179247.11</v>
      </c>
      <c r="H31" s="36">
        <f t="shared" si="1"/>
        <v>0.22086055065088683</v>
      </c>
      <c r="I31" s="30">
        <v>156202.85</v>
      </c>
      <c r="J31" s="41">
        <f t="shared" si="2"/>
        <v>0.19246640832445155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70501</v>
      </c>
      <c r="F32" s="33">
        <f t="shared" si="0"/>
        <v>0.3183550534196718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2113096.21</v>
      </c>
      <c r="F33" s="34">
        <f t="shared" si="0"/>
        <v>0.39384162807797074</v>
      </c>
      <c r="G33" s="43">
        <v>1039326.98</v>
      </c>
      <c r="H33" s="34">
        <f t="shared" si="1"/>
        <v>0.19371111829714585</v>
      </c>
      <c r="I33" s="27">
        <v>930846.04</v>
      </c>
      <c r="J33" s="39">
        <f t="shared" si="2"/>
        <v>0.17349229919045281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2183597.21</v>
      </c>
      <c r="F34" s="35">
        <f t="shared" si="0"/>
        <v>0.39084943095321667</v>
      </c>
      <c r="G34" s="44">
        <v>1049316.98</v>
      </c>
      <c r="H34" s="35">
        <f t="shared" si="1"/>
        <v>0.18782078610667755</v>
      </c>
      <c r="I34" s="28">
        <v>940836.04</v>
      </c>
      <c r="J34" s="40">
        <f t="shared" si="2"/>
        <v>0.16840341669711045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3287578.4</v>
      </c>
      <c r="F36" s="34">
        <f t="shared" si="0"/>
        <v>0.59782598377989038</v>
      </c>
      <c r="G36" s="43">
        <v>1827503.81</v>
      </c>
      <c r="H36" s="34">
        <f t="shared" si="1"/>
        <v>0.33232036780468804</v>
      </c>
      <c r="I36" s="27">
        <v>1696880.83</v>
      </c>
      <c r="J36" s="39">
        <f t="shared" si="2"/>
        <v>0.30856737942796647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3364292.55</v>
      </c>
      <c r="F37" s="36">
        <f t="shared" si="0"/>
        <v>0.6020370399532442</v>
      </c>
      <c r="G37" s="44">
        <v>1827503.81</v>
      </c>
      <c r="H37" s="36">
        <f t="shared" si="1"/>
        <v>0.3270301164135313</v>
      </c>
      <c r="I37" s="30">
        <v>1696880.83</v>
      </c>
      <c r="J37" s="41">
        <f t="shared" si="2"/>
        <v>0.30365525496485263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3466140.47</v>
      </c>
      <c r="F41" s="34">
        <f t="shared" si="0"/>
        <v>0.79092162594665449</v>
      </c>
      <c r="G41" s="43">
        <v>3345154.22</v>
      </c>
      <c r="H41" s="34">
        <f t="shared" si="1"/>
        <v>0.76331436582681622</v>
      </c>
      <c r="I41" s="27">
        <v>3339834.1</v>
      </c>
      <c r="J41" s="39">
        <f t="shared" si="2"/>
        <v>0.76210039368776106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3541446.47</v>
      </c>
      <c r="F42" s="35">
        <f t="shared" si="0"/>
        <v>0.74771969388106274</v>
      </c>
      <c r="G42" s="44">
        <v>3373614.22</v>
      </c>
      <c r="H42" s="35">
        <f t="shared" si="1"/>
        <v>0.71228460269546312</v>
      </c>
      <c r="I42" s="28">
        <v>3368294.1</v>
      </c>
      <c r="J42" s="40">
        <f t="shared" si="2"/>
        <v>0.71116134457720315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23043.39</v>
      </c>
      <c r="F43" s="34">
        <f t="shared" si="0"/>
        <v>5.8573026310772644E-2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2556738.6800000002</v>
      </c>
      <c r="F44" s="34">
        <f t="shared" si="0"/>
        <v>0.6294635496706612</v>
      </c>
      <c r="G44" s="43">
        <v>1621584.09</v>
      </c>
      <c r="H44" s="34">
        <f t="shared" si="1"/>
        <v>0.3992305061778425</v>
      </c>
      <c r="I44" s="27">
        <v>1527215.36</v>
      </c>
      <c r="J44" s="39">
        <f t="shared" si="2"/>
        <v>0.37599712834835225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2579782.0699999998</v>
      </c>
      <c r="F45" s="36">
        <f t="shared" si="0"/>
        <v>0.57905135519564044</v>
      </c>
      <c r="G45" s="44">
        <v>1621864.09</v>
      </c>
      <c r="H45" s="36">
        <f t="shared" si="1"/>
        <v>0.36403950945268965</v>
      </c>
      <c r="I45" s="30">
        <v>1527495.36</v>
      </c>
      <c r="J45" s="41">
        <f t="shared" si="2"/>
        <v>0.34285774312054695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172436.85</v>
      </c>
      <c r="F46" s="33">
        <f t="shared" si="0"/>
        <v>0.14610333161334271</v>
      </c>
      <c r="G46" s="43">
        <v>148164</v>
      </c>
      <c r="H46" s="33">
        <f t="shared" si="1"/>
        <v>0.12553728524476823</v>
      </c>
      <c r="I46" s="29">
        <v>148164</v>
      </c>
      <c r="J46" s="38">
        <f t="shared" si="2"/>
        <v>0.12553728524476823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21503141.27</v>
      </c>
      <c r="F47" s="34">
        <f t="shared" si="0"/>
        <v>0.90033519690845776</v>
      </c>
      <c r="G47" s="43">
        <v>20137978.91</v>
      </c>
      <c r="H47" s="34">
        <f t="shared" si="1"/>
        <v>0.84317593320974449</v>
      </c>
      <c r="I47" s="27">
        <v>19344609.649999999</v>
      </c>
      <c r="J47" s="39">
        <f t="shared" si="2"/>
        <v>0.80995761129322663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21675578.120000001</v>
      </c>
      <c r="F48" s="35">
        <f t="shared" si="0"/>
        <v>0.86481877093837978</v>
      </c>
      <c r="G48" s="44">
        <v>20286142.91</v>
      </c>
      <c r="H48" s="35">
        <f t="shared" si="1"/>
        <v>0.80938266473819553</v>
      </c>
      <c r="I48" s="28">
        <v>19492773.649999999</v>
      </c>
      <c r="J48" s="40">
        <f t="shared" si="2"/>
        <v>0.77772857807277862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17559607.440000001</v>
      </c>
      <c r="F49" s="34">
        <f t="shared" si="0"/>
        <v>0.7568871999064819</v>
      </c>
      <c r="G49" s="43">
        <v>15236088.300000001</v>
      </c>
      <c r="H49" s="34">
        <f t="shared" si="1"/>
        <v>0.65673451131063043</v>
      </c>
      <c r="I49" s="27">
        <v>14804097.880000001</v>
      </c>
      <c r="J49" s="39">
        <f t="shared" si="2"/>
        <v>0.63811404838186314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17559607.440000001</v>
      </c>
      <c r="F50" s="35">
        <f t="shared" si="0"/>
        <v>0.7568871999064819</v>
      </c>
      <c r="G50" s="44">
        <v>15236088.300000001</v>
      </c>
      <c r="H50" s="35">
        <f t="shared" si="1"/>
        <v>0.65673451131063043</v>
      </c>
      <c r="I50" s="28">
        <v>14804097.880000001</v>
      </c>
      <c r="J50" s="40">
        <f t="shared" si="2"/>
        <v>0.63811404838186314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249025941.09999999</v>
      </c>
      <c r="F51" s="34">
        <f t="shared" si="0"/>
        <v>0.79102258464576725</v>
      </c>
      <c r="G51" s="43">
        <v>201732967.18000001</v>
      </c>
      <c r="H51" s="34">
        <f t="shared" si="1"/>
        <v>0.64079803253470502</v>
      </c>
      <c r="I51" s="27">
        <v>193152750.53999999</v>
      </c>
      <c r="J51" s="39">
        <f t="shared" si="2"/>
        <v>0.61354326094981237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249025941.09999999</v>
      </c>
      <c r="F52" s="35">
        <f t="shared" si="0"/>
        <v>0.79102258464576725</v>
      </c>
      <c r="G52" s="44">
        <v>201732967.18000001</v>
      </c>
      <c r="H52" s="35">
        <f t="shared" si="1"/>
        <v>0.64079803253470502</v>
      </c>
      <c r="I52" s="28">
        <v>193152750.53999999</v>
      </c>
      <c r="J52" s="40">
        <f t="shared" si="2"/>
        <v>0.61354326094981237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9985035.8000000007</v>
      </c>
      <c r="F53" s="34">
        <f t="shared" si="0"/>
        <v>0.41988980381691715</v>
      </c>
      <c r="G53" s="43">
        <v>9872178.5800000001</v>
      </c>
      <c r="H53" s="34">
        <f t="shared" si="1"/>
        <v>0.41514394241849101</v>
      </c>
      <c r="I53" s="27">
        <v>9840918.6799999997</v>
      </c>
      <c r="J53" s="39">
        <f t="shared" si="2"/>
        <v>0.41382940398906076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9985035.8000000007</v>
      </c>
      <c r="F54" s="35">
        <f t="shared" si="0"/>
        <v>0.41988980381691715</v>
      </c>
      <c r="G54" s="44">
        <v>9872178.5800000001</v>
      </c>
      <c r="H54" s="35">
        <f t="shared" si="1"/>
        <v>0.41514394241849101</v>
      </c>
      <c r="I54" s="28">
        <v>9840918.6799999997</v>
      </c>
      <c r="J54" s="40">
        <f t="shared" si="2"/>
        <v>0.41382940398906076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316055.61</v>
      </c>
      <c r="F55" s="34">
        <f t="shared" si="0"/>
        <v>0.43538928111418002</v>
      </c>
      <c r="G55" s="43">
        <v>100513.34</v>
      </c>
      <c r="H55" s="34">
        <f t="shared" si="1"/>
        <v>0.13846433811121137</v>
      </c>
      <c r="I55" s="27">
        <v>100080.81</v>
      </c>
      <c r="J55" s="39">
        <f t="shared" si="2"/>
        <v>0.13786849700033751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316055.61</v>
      </c>
      <c r="F56" s="36">
        <f t="shared" si="0"/>
        <v>0.43538928111418002</v>
      </c>
      <c r="G56" s="44">
        <v>100513.34</v>
      </c>
      <c r="H56" s="36">
        <f t="shared" si="1"/>
        <v>0.13846433811121137</v>
      </c>
      <c r="I56" s="30">
        <v>100080.81</v>
      </c>
      <c r="J56" s="41">
        <f t="shared" si="2"/>
        <v>0.13786849700033751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319690105.82999998</v>
      </c>
      <c r="F57" s="37">
        <f t="shared" si="0"/>
        <v>0.72596548325823984</v>
      </c>
      <c r="G57" s="31">
        <v>262714087.32000002</v>
      </c>
      <c r="H57" s="37">
        <f t="shared" si="1"/>
        <v>0.59658198950151486</v>
      </c>
      <c r="I57" s="31">
        <v>252124462.63</v>
      </c>
      <c r="J57" s="42">
        <f t="shared" si="2"/>
        <v>0.57253463281013417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4603086.3099999996</v>
      </c>
      <c r="F3" s="6">
        <f t="shared" ref="F3:F8" si="0">E3/D3</f>
        <v>0.7506663910632746</v>
      </c>
      <c r="G3" s="4">
        <f>'Execução - LOA 2020'!G7</f>
        <v>4603086.3099999996</v>
      </c>
      <c r="H3" s="6">
        <f>G3/D3</f>
        <v>0.7506663910632746</v>
      </c>
      <c r="I3" s="4">
        <f>'Execução - LOA 2020'!I7</f>
        <v>4602128.62</v>
      </c>
      <c r="J3" s="6">
        <f>I3/D3</f>
        <v>0.75051021200260926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178469.87</v>
      </c>
      <c r="F5" s="6">
        <f t="shared" si="0"/>
        <v>0.61065027270052208</v>
      </c>
      <c r="G5" s="4">
        <f>'Execução - LOA 2020'!G11</f>
        <v>178469.87</v>
      </c>
      <c r="H5" s="6">
        <f t="shared" si="1"/>
        <v>0.61065027270052208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276714.88</v>
      </c>
      <c r="F6" s="6">
        <f t="shared" si="0"/>
        <v>8.539973847543586E-2</v>
      </c>
      <c r="G6" s="4">
        <f>'Execução - LOA 2020'!G14</f>
        <v>166292.49</v>
      </c>
      <c r="H6" s="6">
        <f t="shared" si="1"/>
        <v>5.1321183582281632E-2</v>
      </c>
      <c r="I6" s="4">
        <f>'Execução - LOA 2020'!I14</f>
        <v>166292.49</v>
      </c>
      <c r="J6" s="6">
        <f t="shared" si="2"/>
        <v>5.1321183582281632E-2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5184396.9799999995</v>
      </c>
      <c r="F8" s="6">
        <f t="shared" si="0"/>
        <v>0.52123403365442134</v>
      </c>
      <c r="G8" s="17">
        <f>SUM(G3:G7)</f>
        <v>5070907.84</v>
      </c>
      <c r="H8" s="6">
        <f t="shared" si="1"/>
        <v>0.5098239501970061</v>
      </c>
      <c r="I8" s="17">
        <f>SUM(I3:I7)</f>
        <v>5047743.25</v>
      </c>
      <c r="J8" s="6">
        <f t="shared" si="2"/>
        <v>0.5074950057256955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1010725.84</v>
      </c>
      <c r="F10" s="6">
        <f t="shared" ref="F10:F15" si="3">E10/D10</f>
        <v>0.10201925123801289</v>
      </c>
      <c r="G10" s="4">
        <f>'Execução - LOA 2020'!G19</f>
        <v>229976.13</v>
      </c>
      <c r="H10" s="6">
        <f>G10/D10</f>
        <v>2.3213013516322007E-2</v>
      </c>
      <c r="I10" s="4">
        <f>'Execução - LOA 2020'!I19</f>
        <v>219016.68</v>
      </c>
      <c r="J10" s="6">
        <f t="shared" si="2"/>
        <v>2.2106803663232231E-2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1142669.22</v>
      </c>
      <c r="F11" s="6">
        <f t="shared" si="3"/>
        <v>0.32851228827751366</v>
      </c>
      <c r="G11" s="4">
        <f>'Execução - LOA 2020'!G22</f>
        <v>857944.81</v>
      </c>
      <c r="H11" s="6">
        <f t="shared" ref="H11:H37" si="4">G11/D11</f>
        <v>0.24665529430198244</v>
      </c>
      <c r="I11" s="4">
        <f>'Execução - LOA 2020'!I22</f>
        <v>630328.4</v>
      </c>
      <c r="J11" s="6">
        <f t="shared" si="2"/>
        <v>0.18121659481674318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941766.93</v>
      </c>
      <c r="F12" s="6">
        <f t="shared" si="3"/>
        <v>0.29005449877450906</v>
      </c>
      <c r="G12" s="4">
        <f>'Execução - LOA 2020'!G25</f>
        <v>628047.94999999995</v>
      </c>
      <c r="H12" s="6">
        <f t="shared" si="4"/>
        <v>0.19343228939203452</v>
      </c>
      <c r="I12" s="4">
        <f>'Execução - LOA 2020'!I25</f>
        <v>559039.35</v>
      </c>
      <c r="J12" s="6">
        <f t="shared" si="2"/>
        <v>0.17217835251390418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832999.61</v>
      </c>
      <c r="F13" s="6">
        <f t="shared" si="3"/>
        <v>0.21890528124348768</v>
      </c>
      <c r="G13" s="4">
        <f>'Execução - LOA 2020'!G28</f>
        <v>647774.06999999995</v>
      </c>
      <c r="H13" s="6">
        <f t="shared" si="4"/>
        <v>0.17022956946593129</v>
      </c>
      <c r="I13" s="4">
        <f>'Execução - LOA 2020'!I28</f>
        <v>588004.21</v>
      </c>
      <c r="J13" s="6">
        <f t="shared" si="2"/>
        <v>0.15452255369291804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346210.88</v>
      </c>
      <c r="F14" s="6">
        <f t="shared" si="3"/>
        <v>0.42658610003881292</v>
      </c>
      <c r="G14" s="4">
        <f>'Execução - LOA 2020'!G31</f>
        <v>179247.11</v>
      </c>
      <c r="H14" s="6">
        <f t="shared" si="4"/>
        <v>0.22086055065088683</v>
      </c>
      <c r="I14" s="4">
        <f>'Execução - LOA 2020'!I31</f>
        <v>156202.85</v>
      </c>
      <c r="J14" s="6">
        <f t="shared" si="2"/>
        <v>0.19246640832445155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4274372.4800000004</v>
      </c>
      <c r="F15" s="6">
        <f t="shared" si="3"/>
        <v>0.20115388832724859</v>
      </c>
      <c r="G15" s="4">
        <f>SUM(G10:G14)</f>
        <v>2542990.0699999998</v>
      </c>
      <c r="H15" s="6">
        <f t="shared" si="4"/>
        <v>0.11967425463072465</v>
      </c>
      <c r="I15" s="4">
        <f>SUM(I10:I14)</f>
        <v>2152591.4900000002</v>
      </c>
      <c r="J15" s="6">
        <f t="shared" si="2"/>
        <v>0.10130192214639321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2183597.21</v>
      </c>
      <c r="F17" s="6">
        <f t="shared" ref="F17:F37" si="5">E17/D17</f>
        <v>0.39084943095321667</v>
      </c>
      <c r="G17" s="4">
        <f>'Execução - LOA 2020'!G34</f>
        <v>1049316.98</v>
      </c>
      <c r="H17" s="6">
        <f t="shared" si="4"/>
        <v>0.18782078610667755</v>
      </c>
      <c r="I17" s="4">
        <f>'Execução - LOA 2020'!I34</f>
        <v>940836.04</v>
      </c>
      <c r="J17" s="6">
        <f t="shared" si="2"/>
        <v>0.16840341669711045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3364292.55</v>
      </c>
      <c r="F18" s="6">
        <f t="shared" si="5"/>
        <v>0.6020370399532442</v>
      </c>
      <c r="G18" s="4">
        <f>'Execução - LOA 2020'!G37</f>
        <v>1827503.81</v>
      </c>
      <c r="H18" s="6">
        <f t="shared" si="4"/>
        <v>0.3270301164135313</v>
      </c>
      <c r="I18" s="4">
        <f>'Execução - LOA 2020'!I37</f>
        <v>1696880.83</v>
      </c>
      <c r="J18" s="6">
        <f t="shared" si="2"/>
        <v>0.30365525496485263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5547889.7599999998</v>
      </c>
      <c r="F19" s="6">
        <f>E19/D19</f>
        <v>0.49645630359461013</v>
      </c>
      <c r="G19" s="4">
        <f>SUM(G17:G18)</f>
        <v>2876820.79</v>
      </c>
      <c r="H19" s="6">
        <f t="shared" si="4"/>
        <v>0.25743406543599495</v>
      </c>
      <c r="I19" s="4">
        <f>SUM(I17:I18)</f>
        <v>2637716.87</v>
      </c>
      <c r="J19" s="6">
        <f t="shared" si="2"/>
        <v>0.23603770512003555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3541446.47</v>
      </c>
      <c r="F22" s="6">
        <f t="shared" si="5"/>
        <v>0.74771969388106274</v>
      </c>
      <c r="G22" s="4">
        <f>'Execução - LOA 2020'!G42</f>
        <v>3373614.22</v>
      </c>
      <c r="H22" s="6">
        <f t="shared" si="4"/>
        <v>0.71228460269546312</v>
      </c>
      <c r="I22" s="4">
        <f>'Execução - LOA 2020'!I42</f>
        <v>3368294.1</v>
      </c>
      <c r="J22" s="6">
        <f t="shared" si="2"/>
        <v>0.71116134457720315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2579782.0699999998</v>
      </c>
      <c r="F23" s="6">
        <f t="shared" si="5"/>
        <v>0.57905135519564044</v>
      </c>
      <c r="G23" s="4">
        <f>'Execução - LOA 2020'!G45</f>
        <v>1621864.09</v>
      </c>
      <c r="H23" s="6">
        <f t="shared" si="4"/>
        <v>0.36403950945268965</v>
      </c>
      <c r="I23" s="4">
        <f>'Execução - LOA 2020'!I45</f>
        <v>1527495.36</v>
      </c>
      <c r="J23" s="6">
        <f t="shared" si="2"/>
        <v>0.34285774312054695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6121228.54</v>
      </c>
      <c r="F24" s="6">
        <f t="shared" si="5"/>
        <v>0.58801155767965718</v>
      </c>
      <c r="G24" s="4">
        <f>SUM(G21:G23)</f>
        <v>4995478.3100000005</v>
      </c>
      <c r="H24" s="6">
        <f t="shared" si="4"/>
        <v>0.47987082384250296</v>
      </c>
      <c r="I24" s="4">
        <f>SUM(I21:I23)</f>
        <v>4895789.46</v>
      </c>
      <c r="J24" s="6">
        <f t="shared" si="2"/>
        <v>0.47029460959257824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21675578.120000001</v>
      </c>
      <c r="F26" s="6">
        <f t="shared" si="5"/>
        <v>0.86481877093837978</v>
      </c>
      <c r="G26" s="4">
        <f>'Execução - LOA 2020'!G48</f>
        <v>20286142.91</v>
      </c>
      <c r="H26" s="6">
        <f t="shared" si="4"/>
        <v>0.80938266473819553</v>
      </c>
      <c r="I26" s="4">
        <f>'Execução - LOA 2020'!I48</f>
        <v>19492773.649999999</v>
      </c>
      <c r="J26" s="6">
        <f t="shared" si="2"/>
        <v>0.77772857807277862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17559607.440000001</v>
      </c>
      <c r="F27" s="6">
        <f t="shared" si="5"/>
        <v>0.7568871999064819</v>
      </c>
      <c r="G27" s="4">
        <f>'Execução - LOA 2020'!G50</f>
        <v>15236088.300000001</v>
      </c>
      <c r="H27" s="6">
        <f t="shared" si="4"/>
        <v>0.65673451131063043</v>
      </c>
      <c r="I27" s="4">
        <f>'Execução - LOA 2020'!I50</f>
        <v>14804097.880000001</v>
      </c>
      <c r="J27" s="6">
        <f t="shared" si="2"/>
        <v>0.63811404838186314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249025941.09999999</v>
      </c>
      <c r="F28" s="6">
        <f t="shared" si="5"/>
        <v>0.79102258464576725</v>
      </c>
      <c r="G28" s="4">
        <f>'Execução - LOA 2020'!G52</f>
        <v>201732967.18000001</v>
      </c>
      <c r="H28" s="6">
        <f t="shared" si="4"/>
        <v>0.64079803253470502</v>
      </c>
      <c r="I28" s="4">
        <f>'Execução - LOA 2020'!I52</f>
        <v>193152750.53999999</v>
      </c>
      <c r="J28" s="6">
        <f t="shared" si="2"/>
        <v>0.61354326094981237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9985035.8000000007</v>
      </c>
      <c r="F29" s="6">
        <f t="shared" si="5"/>
        <v>0.41988980381691715</v>
      </c>
      <c r="G29" s="4">
        <f>'Execução - LOA 2020'!G54</f>
        <v>9872178.5800000001</v>
      </c>
      <c r="H29" s="6">
        <f t="shared" si="4"/>
        <v>0.41514394241849101</v>
      </c>
      <c r="I29" s="4">
        <f>'Execução - LOA 2020'!I54</f>
        <v>9840918.6799999997</v>
      </c>
      <c r="J29" s="6">
        <f t="shared" si="2"/>
        <v>0.41382940398906076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316055.61</v>
      </c>
      <c r="F30" s="6">
        <f t="shared" si="5"/>
        <v>0.43538928111418002</v>
      </c>
      <c r="G30" s="4">
        <f>'Execução - LOA 2020'!G56</f>
        <v>100513.34</v>
      </c>
      <c r="H30" s="6">
        <f t="shared" si="4"/>
        <v>0.13846433811121137</v>
      </c>
      <c r="I30" s="4">
        <f>'Execução - LOA 2020'!I56</f>
        <v>100080.81</v>
      </c>
      <c r="J30" s="6">
        <f t="shared" si="2"/>
        <v>0.13786849700033751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298562218.06999999</v>
      </c>
      <c r="F31" s="6">
        <f t="shared" si="5"/>
        <v>0.77031466813387262</v>
      </c>
      <c r="G31" s="17">
        <f>SUM(G26:G30)</f>
        <v>247227890.31000003</v>
      </c>
      <c r="H31" s="6">
        <f t="shared" si="4"/>
        <v>0.63786795097072324</v>
      </c>
      <c r="I31" s="17">
        <f>SUM(I26:I30)</f>
        <v>237390621.56</v>
      </c>
      <c r="J31" s="6">
        <f t="shared" si="2"/>
        <v>0.6124870020298786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5184396.9799999995</v>
      </c>
      <c r="F33" s="6">
        <f>E33/D33</f>
        <v>0.52123403365442134</v>
      </c>
      <c r="G33" s="4">
        <f>G8</f>
        <v>5070907.84</v>
      </c>
      <c r="H33" s="6">
        <f>G33/D33</f>
        <v>0.5098239501970061</v>
      </c>
      <c r="I33" s="4">
        <f>I8</f>
        <v>5047743.25</v>
      </c>
      <c r="J33" s="6">
        <f t="shared" si="2"/>
        <v>0.5074950057256955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4274372.4800000004</v>
      </c>
      <c r="F34" s="6">
        <f t="shared" si="5"/>
        <v>0.20115388832724859</v>
      </c>
      <c r="G34" s="4">
        <f>G15</f>
        <v>2542990.0699999998</v>
      </c>
      <c r="H34" s="6">
        <f t="shared" si="4"/>
        <v>0.11967425463072465</v>
      </c>
      <c r="I34" s="4">
        <f>I15</f>
        <v>2152591.4900000002</v>
      </c>
      <c r="J34" s="6">
        <f t="shared" si="2"/>
        <v>0.10130192214639321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5547889.7599999998</v>
      </c>
      <c r="F35" s="6">
        <f t="shared" si="5"/>
        <v>0.49645630359461013</v>
      </c>
      <c r="G35" s="4">
        <f>G19</f>
        <v>2876820.79</v>
      </c>
      <c r="H35" s="6">
        <f t="shared" si="4"/>
        <v>0.25743406543599495</v>
      </c>
      <c r="I35" s="4">
        <f>I19</f>
        <v>2637716.87</v>
      </c>
      <c r="J35" s="6">
        <f t="shared" si="2"/>
        <v>0.23603770512003555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6121228.54</v>
      </c>
      <c r="F36" s="6">
        <f t="shared" si="5"/>
        <v>0.58801155767965718</v>
      </c>
      <c r="G36" s="4">
        <f>G24</f>
        <v>4995478.3100000005</v>
      </c>
      <c r="H36" s="6">
        <f t="shared" si="4"/>
        <v>0.47987082384250296</v>
      </c>
      <c r="I36" s="4">
        <f>I24</f>
        <v>4895789.46</v>
      </c>
      <c r="J36" s="6">
        <f t="shared" si="2"/>
        <v>0.47029460959257824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298562218.06999999</v>
      </c>
      <c r="F37" s="6">
        <f t="shared" si="5"/>
        <v>0.77031466813387262</v>
      </c>
      <c r="G37" s="4">
        <f>G31</f>
        <v>247227890.31000003</v>
      </c>
      <c r="H37" s="6">
        <f t="shared" si="4"/>
        <v>0.63786795097072324</v>
      </c>
      <c r="I37" s="4">
        <f>I31</f>
        <v>237390621.56</v>
      </c>
      <c r="J37" s="6">
        <f t="shared" si="2"/>
        <v>0.6124870020298786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2020-08-27T12:31:38Z</dcterms:modified>
</cp:coreProperties>
</file>