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<sst xmlns="http://schemas.openxmlformats.org/spreadsheetml/2006/main" count="207" uniqueCount="45">
  <si>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</si>
  <si>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</si>
  <si>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</si>
  <si>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</si>
  <si>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</si>
  <si>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</si>
  <si>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</si>
  <si>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</si>
  <si>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</si>
  <si>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</si>
  <si>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</si>
  <si>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</si>
  <si>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</si>
  <si>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</si>
  <si>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</si>
  <si>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</si>
  <si>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</si>
  <si>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</si>
  <si>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</si>
  <si>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</si>
  <si>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</si>
  <si>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</si>
  <si>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</si>
  <si>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</si>
  <si>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</si>
  <si>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</si>
  <si>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</si>
  <si>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</si>
  <si>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</si>
  <si>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</si>
  <si>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</si>
  <si>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</si>
  <si>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</si>
  <si>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</si>
  <si>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</si>
  <si>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</si>
  <si>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</si>
  <si>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</si>
  <si>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</si>
  <si>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</si>
  <si>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</si>
  <si>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</si>
  <si>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</si>
  <si>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</si>
  <si>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Ago/20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</si>
</sst>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0.1019919933034608</c:v>
                </c:pt>
                <c:pt idx="1">
                  <c:v>2.2860127985616933E-2</c:v>
                </c:pt>
                <c:pt idx="2">
                  <c:v>2.206181318306966E-2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0.32686639939165946</c:v>
                </c:pt>
                <c:pt idx="1">
                  <c:v>0.2224042963331383</c:v>
                </c:pt>
                <c:pt idx="2">
                  <c:v>0.18121659481674318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0.28704931407617573</c:v>
                </c:pt>
                <c:pt idx="1">
                  <c:v>0.19072261771519702</c:v>
                </c:pt>
                <c:pt idx="2">
                  <c:v>0.16784628358088516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0.21440698584105261</c:v>
                </c:pt>
                <c:pt idx="1">
                  <c:v>0.16413476793007223</c:v>
                </c:pt>
                <c:pt idx="2">
                  <c:v>0.15253326350085158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0.42658610003881292</c:v>
                </c:pt>
                <c:pt idx="1">
                  <c:v>0.21960142190898058</c:v>
                </c:pt>
                <c:pt idx="2">
                  <c:v>0.19246640832445155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0.38778931549175116</c:v>
                </c:pt>
                <c:pt idx="1">
                  <c:v>0.18350218255569961</c:v>
                </c:pt>
                <c:pt idx="2">
                  <c:v>0.1675222430590397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0.49269139229896231</c:v>
                </c:pt>
                <c:pt idx="1">
                  <c:v>0.23889798864818645</c:v>
                </c:pt>
                <c:pt idx="2">
                  <c:v>0.21740971034944817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0.74774403551780289</c:v>
                </c:pt>
                <c:pt idx="1">
                  <c:v>0.71228460269546312</c:v>
                </c:pt>
                <c:pt idx="2">
                  <c:v>0.70698790561213121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0.57534452987046336</c:v>
                </c:pt>
                <c:pt idx="1">
                  <c:v>0.35576828761621004</c:v>
                </c:pt>
                <c:pt idx="2">
                  <c:v>0.33664891956274784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0.85855551308159606</c:v>
                </c:pt>
                <c:pt idx="1">
                  <c:v>0.78836716396841755</c:v>
                </c:pt>
                <c:pt idx="2">
                  <c:v>0.73022786080104696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0.74712505444019961</c:v>
                </c:pt>
                <c:pt idx="1">
                  <c:v>0.64680247017987424</c:v>
                </c:pt>
                <c:pt idx="2">
                  <c:v>0.62484526612507507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0.73148401756065085</c:v>
                </c:pt>
                <c:pt idx="1">
                  <c:v>0.62231562582379674</c:v>
                </c:pt>
                <c:pt idx="2">
                  <c:v>0.61265877884362707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0.4187059248698935</c:v>
                </c:pt>
                <c:pt idx="1">
                  <c:v>0.41423475914811919</c:v>
                </c:pt>
                <c:pt idx="2">
                  <c:v>0.41368967391016387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0.42480264218262465</c:v>
                </c:pt>
                <c:pt idx="1">
                  <c:v>0.10976694241061281</c:v>
                </c:pt>
                <c:pt idx="2">
                  <c:v>0.10852919418940234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0.75051021200260926</c:v>
                </c:pt>
                <c:pt idx="1">
                  <c:v>0.75051021200260926</c:v>
                </c:pt>
                <c:pt idx="2">
                  <c:v>0.7488697765818656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0.53466742169697057</c:v>
                </c:pt>
                <c:pt idx="1">
                  <c:v>0.53466742169697057</c:v>
                </c:pt>
                <c:pt idx="2">
                  <c:v>0.53466742169697057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8.539973847543586E-2</c:v>
                </c:pt>
                <c:pt idx="1">
                  <c:v>5.0565373271226649E-2</c:v>
                </c:pt>
                <c:pt idx="2">
                  <c:v>5.0565373271226649E-2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0.51890508918311062</c:v>
                </c:pt>
                <c:pt idx="1">
                  <c:v>0.50724878574035404</c:v>
                </c:pt>
                <c:pt idx="2">
                  <c:v>0.50623744896389544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0.19960702360260346</c:v>
                </c:pt>
                <c:pt idx="1">
                  <c:v>0.1139864784035364</c:v>
                </c:pt>
                <c:pt idx="2">
                  <c:v>0.10026277095877101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0.4402468451624213</c:v>
                </c:pt>
                <c:pt idx="1">
                  <c:v>0.21120351345563809</c:v>
                </c:pt>
                <c:pt idx="2">
                  <c:v>0.19246906370579064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0.58643622296458198</c:v>
                </c:pt>
                <c:pt idx="1">
                  <c:v>0.47633099002041113</c:v>
                </c:pt>
                <c:pt idx="2">
                  <c:v>0.46573860274227363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0.72087272190146801</c:v>
                </c:pt>
                <c:pt idx="1">
                  <c:v>0.62079260716527163</c:v>
                </c:pt>
                <c:pt idx="2">
                  <c:v>0.60783912424314934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480969.98</v>
      </c>
      <c r="F5" s="33">
        <f>E5/D5</f>
        <v>0.26253819868995631</v>
      </c>
      <c r="G5" s="43">
        <v>480969.98</v>
      </c>
      <c r="H5" s="33">
        <f>G5/D5</f>
        <v>0.26253819868995631</v>
      </c>
      <c r="I5" s="29">
        <v>480969.98</v>
      </c>
      <c r="J5" s="38">
        <f>I5/D5</f>
        <v>0.26253819868995631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4121158.64</v>
      </c>
      <c r="F6" s="34">
        <f t="shared" ref="F6:F57" si="0">E6/D6</f>
        <v>0.9584089860465117</v>
      </c>
      <c r="G6" s="43">
        <v>4121158.64</v>
      </c>
      <c r="H6" s="34">
        <f t="shared" ref="H6:H57" si="1">G6/D6</f>
        <v>0.9584089860465117</v>
      </c>
      <c r="I6" s="27">
        <v>4111099.49</v>
      </c>
      <c r="J6" s="39">
        <f t="shared" ref="J6:J57" si="2">I6/D6</f>
        <v>0.95606964883720935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4602128.62</v>
      </c>
      <c r="F7" s="35">
        <f t="shared" si="0"/>
        <v>0.75051021200260926</v>
      </c>
      <c r="G7" s="44">
        <v>4602128.62</v>
      </c>
      <c r="H7" s="35">
        <f t="shared" si="1"/>
        <v>0.75051021200260926</v>
      </c>
      <c r="I7" s="28">
        <v>4592069.47</v>
      </c>
      <c r="J7" s="40">
        <f t="shared" si="2"/>
        <v>0.7488697765818656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156262.97</v>
      </c>
      <c r="F10" s="34">
        <f t="shared" si="0"/>
        <v>0.53466742169697057</v>
      </c>
      <c r="G10" s="43">
        <v>156262.97</v>
      </c>
      <c r="H10" s="34">
        <f t="shared" si="1"/>
        <v>0.53466742169697057</v>
      </c>
      <c r="I10" s="27">
        <v>156262.97</v>
      </c>
      <c r="J10" s="39">
        <f t="shared" si="2"/>
        <v>0.53466742169697057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156262.97</v>
      </c>
      <c r="F11" s="35">
        <f t="shared" si="0"/>
        <v>0.53466742169697057</v>
      </c>
      <c r="G11" s="44">
        <v>156262.97</v>
      </c>
      <c r="H11" s="35">
        <f t="shared" si="1"/>
        <v>0.53466742169697057</v>
      </c>
      <c r="I11" s="28">
        <v>156262.97</v>
      </c>
      <c r="J11" s="40">
        <f t="shared" si="2"/>
        <v>0.53466742169697057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276714.88</v>
      </c>
      <c r="F13" s="34">
        <f t="shared" si="0"/>
        <v>9.3068870960743996E-2</v>
      </c>
      <c r="G13" s="43">
        <v>163843.49</v>
      </c>
      <c r="H13" s="34">
        <f t="shared" si="1"/>
        <v>5.5106283509466308E-2</v>
      </c>
      <c r="I13" s="27">
        <v>163843.49</v>
      </c>
      <c r="J13" s="39">
        <f t="shared" si="2"/>
        <v>5.5106283509466308E-2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276714.88</v>
      </c>
      <c r="F14" s="35">
        <f t="shared" si="0"/>
        <v>8.539973847543586E-2</v>
      </c>
      <c r="G14" s="44">
        <v>163843.49</v>
      </c>
      <c r="H14" s="35">
        <f t="shared" si="1"/>
        <v>5.0565373271226649E-2</v>
      </c>
      <c r="I14" s="28">
        <v>163843.49</v>
      </c>
      <c r="J14" s="40">
        <f t="shared" si="2"/>
        <v>5.0565373271226649E-2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508782.8</v>
      </c>
      <c r="F17" s="33">
        <f t="shared" si="0"/>
        <v>0.52928904548939559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501672.99</v>
      </c>
      <c r="F18" s="34">
        <f t="shared" si="0"/>
        <v>5.6078224224369685E-2</v>
      </c>
      <c r="G18" s="43">
        <v>214528.22</v>
      </c>
      <c r="H18" s="34">
        <f t="shared" si="1"/>
        <v>2.3980485023949383E-2</v>
      </c>
      <c r="I18" s="27">
        <v>206619.15</v>
      </c>
      <c r="J18" s="39">
        <f t="shared" si="2"/>
        <v>2.3096389986530217E-2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1010455.79</v>
      </c>
      <c r="F19" s="35">
        <f t="shared" si="0"/>
        <v>0.1019919933034608</v>
      </c>
      <c r="G19" s="44">
        <v>226480.02</v>
      </c>
      <c r="H19" s="35">
        <f t="shared" si="1"/>
        <v>2.2860127985616933E-2</v>
      </c>
      <c r="I19" s="28">
        <v>218570.95</v>
      </c>
      <c r="J19" s="40">
        <f t="shared" si="2"/>
        <v>2.206181318306966E-2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3318</v>
      </c>
      <c r="J20" s="39">
        <f t="shared" si="2"/>
        <v>7.2712450527921317E-3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983875.16</v>
      </c>
      <c r="F21" s="34">
        <f t="shared" si="0"/>
        <v>0.32557119017656205</v>
      </c>
      <c r="G21" s="43">
        <v>637274.21</v>
      </c>
      <c r="H21" s="34">
        <f t="shared" si="1"/>
        <v>0.21087850517389659</v>
      </c>
      <c r="I21" s="27">
        <v>627010.4</v>
      </c>
      <c r="J21" s="39">
        <f t="shared" si="2"/>
        <v>0.2074821384667159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1136944.3</v>
      </c>
      <c r="F22" s="35">
        <f t="shared" si="0"/>
        <v>0.32686639939165946</v>
      </c>
      <c r="G22" s="44">
        <v>773592.2</v>
      </c>
      <c r="H22" s="35">
        <f t="shared" si="1"/>
        <v>0.2224042963331383</v>
      </c>
      <c r="I22" s="28">
        <v>630328.4</v>
      </c>
      <c r="J22" s="40">
        <f t="shared" si="2"/>
        <v>0.18121659481674318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917849.09</v>
      </c>
      <c r="F24" s="34">
        <f t="shared" si="0"/>
        <v>0.29915099179318033</v>
      </c>
      <c r="G24" s="43">
        <v>611075.6</v>
      </c>
      <c r="H24" s="34">
        <f t="shared" si="1"/>
        <v>0.19916549876473999</v>
      </c>
      <c r="I24" s="27">
        <v>536799.30000000005</v>
      </c>
      <c r="J24" s="39">
        <f t="shared" si="2"/>
        <v>0.17495691256705931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932009.51</v>
      </c>
      <c r="F25" s="35">
        <f t="shared" si="0"/>
        <v>0.28704931407617573</v>
      </c>
      <c r="G25" s="44">
        <v>619250.02</v>
      </c>
      <c r="H25" s="35">
        <f t="shared" si="1"/>
        <v>0.19072261771519702</v>
      </c>
      <c r="I25" s="28">
        <v>544973.72</v>
      </c>
      <c r="J25" s="40">
        <f t="shared" si="2"/>
        <v>0.16784628358088516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815882.26</v>
      </c>
      <c r="F27" s="34">
        <f t="shared" si="0"/>
        <v>0.23912954250496207</v>
      </c>
      <c r="G27" s="43">
        <v>624581.54</v>
      </c>
      <c r="H27" s="34">
        <f t="shared" si="1"/>
        <v>0.18306060229480253</v>
      </c>
      <c r="I27" s="27">
        <v>580434.37</v>
      </c>
      <c r="J27" s="39">
        <f t="shared" si="2"/>
        <v>0.1701213669632379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815882.26</v>
      </c>
      <c r="F28" s="35">
        <f t="shared" si="0"/>
        <v>0.21440698584105261</v>
      </c>
      <c r="G28" s="44">
        <v>624581.54</v>
      </c>
      <c r="H28" s="35">
        <f t="shared" si="1"/>
        <v>0.16413476793007223</v>
      </c>
      <c r="I28" s="28">
        <v>580434.37</v>
      </c>
      <c r="J28" s="40">
        <f t="shared" si="2"/>
        <v>0.15253326350085158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346210.88</v>
      </c>
      <c r="F30" s="34">
        <f t="shared" si="0"/>
        <v>0.49995722626324768</v>
      </c>
      <c r="G30" s="43">
        <v>178225.22</v>
      </c>
      <c r="H30" s="34">
        <f t="shared" si="1"/>
        <v>0.25737200009819766</v>
      </c>
      <c r="I30" s="27">
        <v>156202.85</v>
      </c>
      <c r="J30" s="39">
        <f t="shared" si="2"/>
        <v>0.22556987123112404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346210.88</v>
      </c>
      <c r="F31" s="36">
        <f t="shared" si="0"/>
        <v>0.42658610003881292</v>
      </c>
      <c r="G31" s="44">
        <v>178225.22</v>
      </c>
      <c r="H31" s="36">
        <f t="shared" si="1"/>
        <v>0.21960142190898058</v>
      </c>
      <c r="I31" s="30">
        <v>156202.85</v>
      </c>
      <c r="J31" s="41">
        <f t="shared" si="2"/>
        <v>0.19246640832445155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2095999.96</v>
      </c>
      <c r="F33" s="34">
        <f t="shared" si="0"/>
        <v>0.3906552067015262</v>
      </c>
      <c r="G33" s="43">
        <v>1015199.81</v>
      </c>
      <c r="H33" s="34">
        <f t="shared" si="1"/>
        <v>0.18921426487951848</v>
      </c>
      <c r="I33" s="27">
        <v>925923.1</v>
      </c>
      <c r="J33" s="39">
        <f t="shared" si="2"/>
        <v>0.17257475521145424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2166500.96</v>
      </c>
      <c r="F34" s="35">
        <f t="shared" si="0"/>
        <v>0.38778931549175116</v>
      </c>
      <c r="G34" s="44">
        <v>1025189.81</v>
      </c>
      <c r="H34" s="35">
        <f t="shared" si="1"/>
        <v>0.18350218255569961</v>
      </c>
      <c r="I34" s="28">
        <v>935913.1</v>
      </c>
      <c r="J34" s="40">
        <f t="shared" si="2"/>
        <v>0.1675222430590397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2676535.02</v>
      </c>
      <c r="F36" s="34">
        <f t="shared" si="0"/>
        <v>0.48671148996867375</v>
      </c>
      <c r="G36" s="43">
        <v>1335005.44</v>
      </c>
      <c r="H36" s="34">
        <f t="shared" si="1"/>
        <v>0.24276255754676615</v>
      </c>
      <c r="I36" s="27">
        <v>1214925.03</v>
      </c>
      <c r="J36" s="39">
        <f t="shared" si="2"/>
        <v>0.22092667091332721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2753249.17</v>
      </c>
      <c r="F37" s="36">
        <f t="shared" si="0"/>
        <v>0.49269139229896231</v>
      </c>
      <c r="G37" s="44">
        <v>1335005.44</v>
      </c>
      <c r="H37" s="36">
        <f t="shared" si="1"/>
        <v>0.23889798864818645</v>
      </c>
      <c r="I37" s="30">
        <v>1214925.03</v>
      </c>
      <c r="J37" s="41">
        <f t="shared" si="2"/>
        <v>0.21740971034944817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28460</v>
      </c>
      <c r="H40" s="34">
        <f t="shared" si="1"/>
        <v>8.0413198388345458E-2</v>
      </c>
      <c r="I40" s="27">
        <v>28460</v>
      </c>
      <c r="J40" s="39">
        <f t="shared" si="2"/>
        <v>8.0413198388345458E-2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3466255.76</v>
      </c>
      <c r="F41" s="34">
        <f t="shared" si="0"/>
        <v>0.79094793340737179</v>
      </c>
      <c r="G41" s="43">
        <v>3345154.22</v>
      </c>
      <c r="H41" s="34">
        <f t="shared" si="1"/>
        <v>0.76331436582681622</v>
      </c>
      <c r="I41" s="27">
        <v>3320067.32</v>
      </c>
      <c r="J41" s="39">
        <f t="shared" si="2"/>
        <v>0.75758990892447908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3541561.76</v>
      </c>
      <c r="F42" s="35">
        <f t="shared" si="0"/>
        <v>0.74774403551780289</v>
      </c>
      <c r="G42" s="44">
        <v>3373614.22</v>
      </c>
      <c r="H42" s="35">
        <f t="shared" si="1"/>
        <v>0.71228460269546312</v>
      </c>
      <c r="I42" s="28">
        <v>3348527.32</v>
      </c>
      <c r="J42" s="40">
        <f t="shared" si="2"/>
        <v>0.70698790561213121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>
        <v>280</v>
      </c>
      <c r="H43" s="34">
        <f t="shared" si="1"/>
        <v>7.1172025327073587E-4</v>
      </c>
      <c r="I43" s="27">
        <v>280</v>
      </c>
      <c r="J43" s="39">
        <f t="shared" si="2"/>
        <v>7.1172025327073587E-4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2543095.08</v>
      </c>
      <c r="F44" s="34">
        <f t="shared" si="0"/>
        <v>0.62610452477168843</v>
      </c>
      <c r="G44" s="43">
        <v>1584734.25</v>
      </c>
      <c r="H44" s="34">
        <f t="shared" si="1"/>
        <v>0.3901581550327517</v>
      </c>
      <c r="I44" s="27">
        <v>1499553.89</v>
      </c>
      <c r="J44" s="39">
        <f t="shared" si="2"/>
        <v>0.36918693408348174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2563267.4700000002</v>
      </c>
      <c r="F45" s="36">
        <f t="shared" si="0"/>
        <v>0.57534452987046336</v>
      </c>
      <c r="G45" s="44">
        <v>1585014.25</v>
      </c>
      <c r="H45" s="36">
        <f t="shared" si="1"/>
        <v>0.35576828761621004</v>
      </c>
      <c r="I45" s="30">
        <v>1499833.89</v>
      </c>
      <c r="J45" s="41">
        <f t="shared" si="2"/>
        <v>0.33664891956274784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172124.35</v>
      </c>
      <c r="F46" s="33">
        <f t="shared" si="0"/>
        <v>0.14583855473340571</v>
      </c>
      <c r="G46" s="43">
        <v>131564</v>
      </c>
      <c r="H46" s="33">
        <f t="shared" si="1"/>
        <v>0.11147233738251321</v>
      </c>
      <c r="I46" s="29">
        <v>131564</v>
      </c>
      <c r="J46" s="38">
        <f t="shared" si="2"/>
        <v>0.11147233738251321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21346473.210000001</v>
      </c>
      <c r="F47" s="34">
        <f t="shared" si="0"/>
        <v>0.89377551491231355</v>
      </c>
      <c r="G47" s="43">
        <v>19627852.219999999</v>
      </c>
      <c r="H47" s="34">
        <f t="shared" si="1"/>
        <v>0.82181696020563832</v>
      </c>
      <c r="I47" s="27">
        <v>18170664.829999998</v>
      </c>
      <c r="J47" s="39">
        <f t="shared" si="2"/>
        <v>0.76080461418442968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21518597.559999999</v>
      </c>
      <c r="F48" s="35">
        <f t="shared" si="0"/>
        <v>0.85855551308159606</v>
      </c>
      <c r="G48" s="44">
        <v>19759416.219999999</v>
      </c>
      <c r="H48" s="35">
        <f t="shared" si="1"/>
        <v>0.78836716396841755</v>
      </c>
      <c r="I48" s="28">
        <v>18302228.829999998</v>
      </c>
      <c r="J48" s="40">
        <f t="shared" si="2"/>
        <v>0.73022786080104696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17333127.93</v>
      </c>
      <c r="F49" s="34">
        <f t="shared" si="0"/>
        <v>0.74712505444019961</v>
      </c>
      <c r="G49" s="43">
        <v>15005667.25</v>
      </c>
      <c r="H49" s="34">
        <f t="shared" si="1"/>
        <v>0.64680247017987424</v>
      </c>
      <c r="I49" s="27">
        <v>14496265.210000001</v>
      </c>
      <c r="J49" s="39">
        <f t="shared" si="2"/>
        <v>0.62484526612507507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17333127.93</v>
      </c>
      <c r="F50" s="35">
        <f t="shared" si="0"/>
        <v>0.74712505444019961</v>
      </c>
      <c r="G50" s="44">
        <v>15005667.25</v>
      </c>
      <c r="H50" s="35">
        <f t="shared" si="1"/>
        <v>0.64680247017987424</v>
      </c>
      <c r="I50" s="28">
        <v>14496265.210000001</v>
      </c>
      <c r="J50" s="40">
        <f t="shared" si="2"/>
        <v>0.62484526612507507</v>
      </c>
    </row>
    <row r="51" spans="1:10" ht="22.5" x14ac:dyDescent="0.2">
      <c r="A51" s="54"/>
      <c r="B51" s="51" t="s">
        <v>28</v>
      </c>
      <c r="C51" s="25" t="s">
        <v>5</v>
      </c>
      <c r="D51" s="43">
        <v>314815210</v>
      </c>
      <c r="E51" s="43">
        <v>230282294.59999999</v>
      </c>
      <c r="F51" s="34">
        <f t="shared" si="0"/>
        <v>0.73148401756065085</v>
      </c>
      <c r="G51" s="43">
        <v>195914424.43000001</v>
      </c>
      <c r="H51" s="34">
        <f t="shared" si="1"/>
        <v>0.62231562582379674</v>
      </c>
      <c r="I51" s="27">
        <v>192874302.12</v>
      </c>
      <c r="J51" s="39">
        <f t="shared" si="2"/>
        <v>0.61265877884362707</v>
      </c>
    </row>
    <row r="52" spans="1:10" ht="13.5" customHeight="1" x14ac:dyDescent="0.2">
      <c r="A52" s="54"/>
      <c r="B52" s="51"/>
      <c r="C52" s="15" t="s">
        <v>6</v>
      </c>
      <c r="D52" s="44">
        <v>314815210</v>
      </c>
      <c r="E52" s="44">
        <v>230282294.59999999</v>
      </c>
      <c r="F52" s="35">
        <f t="shared" si="0"/>
        <v>0.73148401756065085</v>
      </c>
      <c r="G52" s="44">
        <v>195914424.43000001</v>
      </c>
      <c r="H52" s="35">
        <f t="shared" si="1"/>
        <v>0.62231562582379674</v>
      </c>
      <c r="I52" s="28">
        <v>192874302.12</v>
      </c>
      <c r="J52" s="40">
        <f t="shared" si="2"/>
        <v>0.61265877884362707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9956883</v>
      </c>
      <c r="F53" s="34">
        <f t="shared" si="0"/>
        <v>0.4187059248698935</v>
      </c>
      <c r="G53" s="43">
        <v>9850558.0800000001</v>
      </c>
      <c r="H53" s="34">
        <f t="shared" si="1"/>
        <v>0.41423475914811919</v>
      </c>
      <c r="I53" s="27">
        <v>9837595.8800000008</v>
      </c>
      <c r="J53" s="39">
        <f t="shared" si="2"/>
        <v>0.41368967391016387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9956883</v>
      </c>
      <c r="F54" s="35">
        <f t="shared" si="0"/>
        <v>0.4187059248698935</v>
      </c>
      <c r="G54" s="44">
        <v>9850558.0800000001</v>
      </c>
      <c r="H54" s="35">
        <f t="shared" si="1"/>
        <v>0.41423475914811919</v>
      </c>
      <c r="I54" s="28">
        <v>9837595.8800000008</v>
      </c>
      <c r="J54" s="40">
        <f t="shared" si="2"/>
        <v>0.41368967391016387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308370.61</v>
      </c>
      <c r="F55" s="34">
        <f t="shared" si="0"/>
        <v>0.42480264218262465</v>
      </c>
      <c r="G55" s="43">
        <v>79681.47</v>
      </c>
      <c r="H55" s="34">
        <f t="shared" si="1"/>
        <v>0.10976694241061281</v>
      </c>
      <c r="I55" s="27">
        <v>78782.97</v>
      </c>
      <c r="J55" s="39">
        <f t="shared" si="2"/>
        <v>0.10852919418940234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308370.61</v>
      </c>
      <c r="F56" s="36">
        <f t="shared" si="0"/>
        <v>0.42480264218262465</v>
      </c>
      <c r="G56" s="44">
        <v>79681.47</v>
      </c>
      <c r="H56" s="36">
        <f t="shared" si="1"/>
        <v>0.10976694241061281</v>
      </c>
      <c r="I56" s="30">
        <v>78782.97</v>
      </c>
      <c r="J56" s="41">
        <f t="shared" si="2"/>
        <v>0.10852919418940234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299826588.19</v>
      </c>
      <c r="F57" s="37">
        <f t="shared" si="0"/>
        <v>0.68085858779992581</v>
      </c>
      <c r="G57" s="31">
        <v>255395994.42000002</v>
      </c>
      <c r="H57" s="37">
        <f t="shared" si="1"/>
        <v>0.57996376218764767</v>
      </c>
      <c r="I57" s="31">
        <v>249754119.73999998</v>
      </c>
      <c r="J57" s="42">
        <f t="shared" si="2"/>
        <v>0.56715196037127658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4602128.62</v>
      </c>
      <c r="F3" s="6">
        <f t="shared" ref="F3:F8" si="0">E3/D3</f>
        <v>0.75051021200260926</v>
      </c>
      <c r="G3" s="4">
        <f>'Execução - LOA 2020'!G7</f>
        <v>4602128.62</v>
      </c>
      <c r="H3" s="6">
        <f>G3/D3</f>
        <v>0.75051021200260926</v>
      </c>
      <c r="I3" s="4">
        <f>'Execução - LOA 2020'!I7</f>
        <v>4592069.47</v>
      </c>
      <c r="J3" s="6">
        <f>I3/D3</f>
        <v>0.7488697765818656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156262.97</v>
      </c>
      <c r="F5" s="6">
        <f t="shared" si="0"/>
        <v>0.53466742169697057</v>
      </c>
      <c r="G5" s="4">
        <f>'Execução - LOA 2020'!G11</f>
        <v>156262.97</v>
      </c>
      <c r="H5" s="6">
        <f t="shared" si="1"/>
        <v>0.53466742169697057</v>
      </c>
      <c r="I5" s="4">
        <f>'Execução - LOA 2020'!I11</f>
        <v>156262.97</v>
      </c>
      <c r="J5" s="6">
        <f t="shared" si="2"/>
        <v>0.53466742169697057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276714.88</v>
      </c>
      <c r="F6" s="6">
        <f t="shared" si="0"/>
        <v>8.539973847543586E-2</v>
      </c>
      <c r="G6" s="4">
        <f>'Execução - LOA 2020'!G14</f>
        <v>163843.49</v>
      </c>
      <c r="H6" s="6">
        <f t="shared" si="1"/>
        <v>5.0565373271226649E-2</v>
      </c>
      <c r="I6" s="4">
        <f>'Execução - LOA 2020'!I14</f>
        <v>163843.49</v>
      </c>
      <c r="J6" s="6">
        <f t="shared" si="2"/>
        <v>5.0565373271226649E-2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5161232.3899999997</v>
      </c>
      <c r="F8" s="6">
        <f t="shared" si="0"/>
        <v>0.51890508918311062</v>
      </c>
      <c r="G8" s="17">
        <f>SUM(G3:G7)</f>
        <v>5045294.25</v>
      </c>
      <c r="H8" s="6">
        <f t="shared" si="1"/>
        <v>0.50724878574035404</v>
      </c>
      <c r="I8" s="17">
        <f>SUM(I3:I7)</f>
        <v>5035235.0999999996</v>
      </c>
      <c r="J8" s="6">
        <f t="shared" si="2"/>
        <v>0.50623744896389544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1010455.79</v>
      </c>
      <c r="F10" s="6">
        <f t="shared" ref="F10:F15" si="3">E10/D10</f>
        <v>0.1019919933034608</v>
      </c>
      <c r="G10" s="4">
        <f>'Execução - LOA 2020'!G19</f>
        <v>226480.02</v>
      </c>
      <c r="H10" s="6">
        <f>G10/D10</f>
        <v>2.2860127985616933E-2</v>
      </c>
      <c r="I10" s="4">
        <f>'Execução - LOA 2020'!I19</f>
        <v>218570.95</v>
      </c>
      <c r="J10" s="6">
        <f t="shared" si="2"/>
        <v>2.206181318306966E-2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1136944.3</v>
      </c>
      <c r="F11" s="6">
        <f t="shared" si="3"/>
        <v>0.32686639939165946</v>
      </c>
      <c r="G11" s="4">
        <f>'Execução - LOA 2020'!G22</f>
        <v>773592.2</v>
      </c>
      <c r="H11" s="6">
        <f t="shared" ref="H11:H37" si="4">G11/D11</f>
        <v>0.2224042963331383</v>
      </c>
      <c r="I11" s="4">
        <f>'Execução - LOA 2020'!I22</f>
        <v>630328.4</v>
      </c>
      <c r="J11" s="6">
        <f t="shared" si="2"/>
        <v>0.18121659481674318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932009.51</v>
      </c>
      <c r="F12" s="6">
        <f t="shared" si="3"/>
        <v>0.28704931407617573</v>
      </c>
      <c r="G12" s="4">
        <f>'Execução - LOA 2020'!G25</f>
        <v>619250.02</v>
      </c>
      <c r="H12" s="6">
        <f t="shared" si="4"/>
        <v>0.19072261771519702</v>
      </c>
      <c r="I12" s="4">
        <f>'Execução - LOA 2020'!I25</f>
        <v>544973.72</v>
      </c>
      <c r="J12" s="6">
        <f t="shared" si="2"/>
        <v>0.16784628358088516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815882.26</v>
      </c>
      <c r="F13" s="6">
        <f t="shared" si="3"/>
        <v>0.21440698584105261</v>
      </c>
      <c r="G13" s="4">
        <f>'Execução - LOA 2020'!G28</f>
        <v>624581.54</v>
      </c>
      <c r="H13" s="6">
        <f t="shared" si="4"/>
        <v>0.16413476793007223</v>
      </c>
      <c r="I13" s="4">
        <f>'Execução - LOA 2020'!I28</f>
        <v>580434.37</v>
      </c>
      <c r="J13" s="6">
        <f t="shared" si="2"/>
        <v>0.15253326350085158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346210.88</v>
      </c>
      <c r="F14" s="6">
        <f t="shared" si="3"/>
        <v>0.42658610003881292</v>
      </c>
      <c r="G14" s="4">
        <f>'Execução - LOA 2020'!G31</f>
        <v>178225.22</v>
      </c>
      <c r="H14" s="6">
        <f t="shared" si="4"/>
        <v>0.21960142190898058</v>
      </c>
      <c r="I14" s="4">
        <f>'Execução - LOA 2020'!I31</f>
        <v>156202.85</v>
      </c>
      <c r="J14" s="6">
        <f t="shared" si="2"/>
        <v>0.19246640832445155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4241502.7399999993</v>
      </c>
      <c r="F15" s="6">
        <f t="shared" si="3"/>
        <v>0.19960702360260346</v>
      </c>
      <c r="G15" s="4">
        <f>SUM(G10:G14)</f>
        <v>2422129.0000000005</v>
      </c>
      <c r="H15" s="6">
        <f t="shared" si="4"/>
        <v>0.1139864784035364</v>
      </c>
      <c r="I15" s="4">
        <f>SUM(I10:I14)</f>
        <v>2130510.29</v>
      </c>
      <c r="J15" s="6">
        <f t="shared" si="2"/>
        <v>0.10026277095877101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2166500.96</v>
      </c>
      <c r="F17" s="6">
        <f t="shared" ref="F17:F37" si="5">E17/D17</f>
        <v>0.38778931549175116</v>
      </c>
      <c r="G17" s="4">
        <f>'Execução - LOA 2020'!G34</f>
        <v>1025189.81</v>
      </c>
      <c r="H17" s="6">
        <f t="shared" si="4"/>
        <v>0.18350218255569961</v>
      </c>
      <c r="I17" s="4">
        <f>'Execução - LOA 2020'!I34</f>
        <v>935913.1</v>
      </c>
      <c r="J17" s="6">
        <f t="shared" si="2"/>
        <v>0.1675222430590397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2753249.17</v>
      </c>
      <c r="F18" s="6">
        <f t="shared" si="5"/>
        <v>0.49269139229896231</v>
      </c>
      <c r="G18" s="4">
        <f>'Execução - LOA 2020'!G37</f>
        <v>1335005.44</v>
      </c>
      <c r="H18" s="6">
        <f t="shared" si="4"/>
        <v>0.23889798864818645</v>
      </c>
      <c r="I18" s="4">
        <f>'Execução - LOA 2020'!I37</f>
        <v>1214925.03</v>
      </c>
      <c r="J18" s="6">
        <f t="shared" si="2"/>
        <v>0.21740971034944817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4919750.13</v>
      </c>
      <c r="F19" s="6">
        <f>E19/D19</f>
        <v>0.4402468451624213</v>
      </c>
      <c r="G19" s="4">
        <f>SUM(G17:G18)</f>
        <v>2360195.25</v>
      </c>
      <c r="H19" s="6">
        <f t="shared" si="4"/>
        <v>0.21120351345563809</v>
      </c>
      <c r="I19" s="4">
        <f>SUM(I17:I18)</f>
        <v>2150838.13</v>
      </c>
      <c r="J19" s="6">
        <f t="shared" si="2"/>
        <v>0.19246906370579064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3541561.76</v>
      </c>
      <c r="F22" s="6">
        <f t="shared" si="5"/>
        <v>0.74774403551780289</v>
      </c>
      <c r="G22" s="4">
        <f>'Execução - LOA 2020'!G42</f>
        <v>3373614.22</v>
      </c>
      <c r="H22" s="6">
        <f t="shared" si="4"/>
        <v>0.71228460269546312</v>
      </c>
      <c r="I22" s="4">
        <f>'Execução - LOA 2020'!I42</f>
        <v>3348527.32</v>
      </c>
      <c r="J22" s="6">
        <f t="shared" si="2"/>
        <v>0.70698790561213121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2563267.4700000002</v>
      </c>
      <c r="F23" s="6">
        <f t="shared" si="5"/>
        <v>0.57534452987046336</v>
      </c>
      <c r="G23" s="4">
        <f>'Execução - LOA 2020'!G45</f>
        <v>1585014.25</v>
      </c>
      <c r="H23" s="6">
        <f t="shared" si="4"/>
        <v>0.35576828761621004</v>
      </c>
      <c r="I23" s="4">
        <f>'Execução - LOA 2020'!I45</f>
        <v>1499833.89</v>
      </c>
      <c r="J23" s="6">
        <f t="shared" si="2"/>
        <v>0.33664891956274784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6104829.2300000004</v>
      </c>
      <c r="F24" s="6">
        <f t="shared" si="5"/>
        <v>0.58643622296458198</v>
      </c>
      <c r="G24" s="4">
        <f>SUM(G21:G23)</f>
        <v>4958628.4700000007</v>
      </c>
      <c r="H24" s="6">
        <f t="shared" si="4"/>
        <v>0.47633099002041113</v>
      </c>
      <c r="I24" s="4">
        <f>SUM(I21:I23)</f>
        <v>4848361.21</v>
      </c>
      <c r="J24" s="6">
        <f t="shared" si="2"/>
        <v>0.46573860274227363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21518597.559999999</v>
      </c>
      <c r="F26" s="6">
        <f t="shared" si="5"/>
        <v>0.85855551308159606</v>
      </c>
      <c r="G26" s="4">
        <f>'Execução - LOA 2020'!G48</f>
        <v>19759416.219999999</v>
      </c>
      <c r="H26" s="6">
        <f t="shared" si="4"/>
        <v>0.78836716396841755</v>
      </c>
      <c r="I26" s="4">
        <f>'Execução - LOA 2020'!I48</f>
        <v>18302228.829999998</v>
      </c>
      <c r="J26" s="6">
        <f t="shared" si="2"/>
        <v>0.73022786080104696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17333127.93</v>
      </c>
      <c r="F27" s="6">
        <f t="shared" si="5"/>
        <v>0.74712505444019961</v>
      </c>
      <c r="G27" s="4">
        <f>'Execução - LOA 2020'!G50</f>
        <v>15005667.25</v>
      </c>
      <c r="H27" s="6">
        <f t="shared" si="4"/>
        <v>0.64680247017987424</v>
      </c>
      <c r="I27" s="4">
        <f>'Execução - LOA 2020'!I50</f>
        <v>14496265.210000001</v>
      </c>
      <c r="J27" s="6">
        <f t="shared" si="2"/>
        <v>0.62484526612507507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230282294.59999999</v>
      </c>
      <c r="F28" s="6">
        <f t="shared" si="5"/>
        <v>0.73148401756065085</v>
      </c>
      <c r="G28" s="4">
        <f>'Execução - LOA 2020'!G52</f>
        <v>195914424.43000001</v>
      </c>
      <c r="H28" s="6">
        <f t="shared" si="4"/>
        <v>0.62231562582379674</v>
      </c>
      <c r="I28" s="4">
        <f>'Execução - LOA 2020'!I52</f>
        <v>192874302.12</v>
      </c>
      <c r="J28" s="6">
        <f t="shared" si="2"/>
        <v>0.61265877884362707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9956883</v>
      </c>
      <c r="F29" s="6">
        <f t="shared" si="5"/>
        <v>0.4187059248698935</v>
      </c>
      <c r="G29" s="4">
        <f>'Execução - LOA 2020'!G54</f>
        <v>9850558.0800000001</v>
      </c>
      <c r="H29" s="6">
        <f t="shared" si="4"/>
        <v>0.41423475914811919</v>
      </c>
      <c r="I29" s="4">
        <f>'Execução - LOA 2020'!I54</f>
        <v>9837595.8800000008</v>
      </c>
      <c r="J29" s="6">
        <f t="shared" si="2"/>
        <v>0.41368967391016387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308370.61</v>
      </c>
      <c r="F30" s="6">
        <f t="shared" si="5"/>
        <v>0.42480264218262465</v>
      </c>
      <c r="G30" s="4">
        <f>'Execução - LOA 2020'!G56</f>
        <v>79681.47</v>
      </c>
      <c r="H30" s="6">
        <f t="shared" si="4"/>
        <v>0.10976694241061281</v>
      </c>
      <c r="I30" s="4">
        <f>'Execução - LOA 2020'!I56</f>
        <v>78782.97</v>
      </c>
      <c r="J30" s="6">
        <f t="shared" si="2"/>
        <v>0.10852919418940234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279399273.69999999</v>
      </c>
      <c r="F31" s="6">
        <f t="shared" si="5"/>
        <v>0.72087272190146801</v>
      </c>
      <c r="G31" s="17">
        <f>SUM(G26:G30)</f>
        <v>240609747.45000002</v>
      </c>
      <c r="H31" s="6">
        <f t="shared" si="4"/>
        <v>0.62079260716527163</v>
      </c>
      <c r="I31" s="17">
        <f>SUM(I26:I30)</f>
        <v>235589175.00999999</v>
      </c>
      <c r="J31" s="6">
        <f t="shared" si="2"/>
        <v>0.60783912424314934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5161232.3899999997</v>
      </c>
      <c r="F33" s="6">
        <f>E33/D33</f>
        <v>0.51890508918311062</v>
      </c>
      <c r="G33" s="4">
        <f>G8</f>
        <v>5045294.25</v>
      </c>
      <c r="H33" s="6">
        <f>G33/D33</f>
        <v>0.50724878574035404</v>
      </c>
      <c r="I33" s="4">
        <f>I8</f>
        <v>5035235.0999999996</v>
      </c>
      <c r="J33" s="6">
        <f t="shared" si="2"/>
        <v>0.50623744896389544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4241502.7399999993</v>
      </c>
      <c r="F34" s="6">
        <f t="shared" si="5"/>
        <v>0.19960702360260346</v>
      </c>
      <c r="G34" s="4">
        <f>G15</f>
        <v>2422129.0000000005</v>
      </c>
      <c r="H34" s="6">
        <f t="shared" si="4"/>
        <v>0.1139864784035364</v>
      </c>
      <c r="I34" s="4">
        <f>I15</f>
        <v>2130510.29</v>
      </c>
      <c r="J34" s="6">
        <f t="shared" si="2"/>
        <v>0.10026277095877101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4919750.13</v>
      </c>
      <c r="F35" s="6">
        <f t="shared" si="5"/>
        <v>0.4402468451624213</v>
      </c>
      <c r="G35" s="4">
        <f>G19</f>
        <v>2360195.25</v>
      </c>
      <c r="H35" s="6">
        <f t="shared" si="4"/>
        <v>0.21120351345563809</v>
      </c>
      <c r="I35" s="4">
        <f>I19</f>
        <v>2150838.13</v>
      </c>
      <c r="J35" s="6">
        <f t="shared" si="2"/>
        <v>0.19246906370579064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6104829.2300000004</v>
      </c>
      <c r="F36" s="6">
        <f t="shared" si="5"/>
        <v>0.58643622296458198</v>
      </c>
      <c r="G36" s="4">
        <f>G24</f>
        <v>4958628.4700000007</v>
      </c>
      <c r="H36" s="6">
        <f t="shared" si="4"/>
        <v>0.47633099002041113</v>
      </c>
      <c r="I36" s="4">
        <f>I24</f>
        <v>4848361.21</v>
      </c>
      <c r="J36" s="6">
        <f t="shared" si="2"/>
        <v>0.46573860274227363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279399273.69999999</v>
      </c>
      <c r="F37" s="6">
        <f t="shared" si="5"/>
        <v>0.72087272190146801</v>
      </c>
      <c r="G37" s="4">
        <f>G31</f>
        <v>240609747.45000002</v>
      </c>
      <c r="H37" s="6">
        <f t="shared" si="4"/>
        <v>0.62079260716527163</v>
      </c>
      <c r="I37" s="4">
        <f>I31</f>
        <v>235589175.00999999</v>
      </c>
      <c r="J37" s="6">
        <f t="shared" si="2"/>
        <v>0.60783912424314934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2020-08-21T14:05:16Z</dcterms:modified>
</cp:coreProperties>
</file>