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<sst xmlns="http://schemas.openxmlformats.org/spreadsheetml/2006/main" count="207" uniqueCount="45">
  <si>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</si>
  <si>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</si>
  <si>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</si>
  <si>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</si>
  <si>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</si>
  <si>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</si>
  <si>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</si>
  <si>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</si>
  <si>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</si>
  <si>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</si>
  <si>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</si>
  <si>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</si>
  <si>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</si>
  <si>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</si>
  <si>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</si>
  <si>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</si>
  <si>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</si>
  <si>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</si>
  <si>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</si>
  <si>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</si>
  <si>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</si>
  <si>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</si>
  <si>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</si>
  <si>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</si>
  <si>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</si>
  <si>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</si>
  <si>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</si>
  <si>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</si>
  <si>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</si>
  <si>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</si>
  <si>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</si>
  <si>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</si>
  <si>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</si>
  <si>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</si>
  <si>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</si>
  <si>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</si>
  <si>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</si>
  <si>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</si>
  <si>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</si>
  <si>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</si>
  <si>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</si>
  <si>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</si>
  <si>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</si>
  <si>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</si>
  <si>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Ago/20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</si>
</sst>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0.10018139219257254</c:v>
                </c:pt>
                <c:pt idx="1">
                  <c:v>2.2470859849804289E-2</c:v>
                </c:pt>
                <c:pt idx="2">
                  <c:v>1.9126974938547262E-2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0.32375268197388679</c:v>
                </c:pt>
                <c:pt idx="1">
                  <c:v>0.21846778397011196</c:v>
                </c:pt>
                <c:pt idx="2">
                  <c:v>0.17429743999609007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0.28849994548582603</c:v>
                </c:pt>
                <c:pt idx="1">
                  <c:v>0.18676947156978027</c:v>
                </c:pt>
                <c:pt idx="2">
                  <c:v>0.13026468325416973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0.20510366733529603</c:v>
                </c:pt>
                <c:pt idx="1">
                  <c:v>0.16333894568544846</c:v>
                </c:pt>
                <c:pt idx="2">
                  <c:v>0.15164265496228022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0.42658610003881292</c:v>
                </c:pt>
                <c:pt idx="1">
                  <c:v>0.21797870832999625</c:v>
                </c:pt>
                <c:pt idx="2">
                  <c:v>8.0008748313485339E-2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0.38778931549175116</c:v>
                </c:pt>
                <c:pt idx="1">
                  <c:v>0.18234198330743598</c:v>
                </c:pt>
                <c:pt idx="2">
                  <c:v>0.1663620438107761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0.49114849695303409</c:v>
                </c:pt>
                <c:pt idx="1">
                  <c:v>0.23876413474006394</c:v>
                </c:pt>
                <c:pt idx="2">
                  <c:v>0.21241535619276536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0.74774403551780289</c:v>
                </c:pt>
                <c:pt idx="1">
                  <c:v>0.71228460269546312</c:v>
                </c:pt>
                <c:pt idx="2">
                  <c:v>0.70039826625219659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0.57524873591164638</c:v>
                </c:pt>
                <c:pt idx="1">
                  <c:v>0.35167892615955287</c:v>
                </c:pt>
                <c:pt idx="2">
                  <c:v>0.3300408355474192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0.8402320253858534</c:v>
                </c:pt>
                <c:pt idx="1">
                  <c:v>0.73797342078828432</c:v>
                </c:pt>
                <c:pt idx="2">
                  <c:v>0.70874084109531532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0.74620491291119806</c:v>
                </c:pt>
                <c:pt idx="1">
                  <c:v>0.6455390153039462</c:v>
                </c:pt>
                <c:pt idx="2">
                  <c:v>0.62397893203069965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0.73148401756065085</c:v>
                </c:pt>
                <c:pt idx="1">
                  <c:v>0.62211432462237137</c:v>
                </c:pt>
                <c:pt idx="2">
                  <c:v>0.61245157163785058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0.4187059248698935</c:v>
                </c:pt>
                <c:pt idx="1">
                  <c:v>0.41421498213592906</c:v>
                </c:pt>
                <c:pt idx="2">
                  <c:v>0.41355123482483319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0.42273628455122153</c:v>
                </c:pt>
                <c:pt idx="1">
                  <c:v>0.10899550222822231</c:v>
                </c:pt>
                <c:pt idx="2">
                  <c:v>8.4283931314272337E-2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0.74419304142204834</c:v>
                </c:pt>
                <c:pt idx="1">
                  <c:v>0.74419304142204834</c:v>
                </c:pt>
                <c:pt idx="2">
                  <c:v>0.74419304142204834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0.53466742169697057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8.539973847543586E-2</c:v>
                </c:pt>
                <c:pt idx="1">
                  <c:v>4.8320468509806869E-2</c:v>
                </c:pt>
                <c:pt idx="2">
                  <c:v>4.8320468509806869E-2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7.8246322397981169E-2</c:v>
                </c:pt>
                <c:pt idx="1">
                  <c:v>7.6760755831845884E-2</c:v>
                </c:pt>
                <c:pt idx="2">
                  <c:v>7.6760755831845884E-2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0.51501052140525361</c:v>
                </c:pt>
                <c:pt idx="1">
                  <c:v>0.50262289634731805</c:v>
                </c:pt>
                <c:pt idx="2">
                  <c:v>0.50262289634731805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0.1968087914189601</c:v>
                </c:pt>
                <c:pt idx="1">
                  <c:v>0.11235208689090719</c:v>
                </c:pt>
                <c:pt idx="2">
                  <c:v>8.7564765295893035E-2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0.43947530201617346</c:v>
                </c:pt>
                <c:pt idx="1">
                  <c:v>0.21055655038697607</c:v>
                </c:pt>
                <c:pt idx="2">
                  <c:v>0.1893915497484962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0.58639522603546101</c:v>
                </c:pt>
                <c:pt idx="1">
                  <c:v>0.47458086648591818</c:v>
                </c:pt>
                <c:pt idx="2">
                  <c:v>0.4599124096257769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0.71962886003641779</c:v>
                </c:pt>
                <c:pt idx="1">
                  <c:v>0.61729203171693414</c:v>
                </c:pt>
                <c:pt idx="2">
                  <c:v>0.60617557184589954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472410.54</v>
      </c>
      <c r="F5" s="33">
        <f>E5/D5</f>
        <v>0.25786601528384279</v>
      </c>
      <c r="G5" s="43">
        <v>472410.54</v>
      </c>
      <c r="H5" s="33">
        <f>G5/D5</f>
        <v>0.25786601528384279</v>
      </c>
      <c r="I5" s="29">
        <v>472410.54</v>
      </c>
      <c r="J5" s="38">
        <f>I5/D5</f>
        <v>0.25786601528384279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4090981.19</v>
      </c>
      <c r="F6" s="34">
        <f t="shared" ref="F6:F57" si="0">E6/D6</f>
        <v>0.95139097441860465</v>
      </c>
      <c r="G6" s="43">
        <v>4090981.19</v>
      </c>
      <c r="H6" s="34">
        <f t="shared" ref="H6:H57" si="1">G6/D6</f>
        <v>0.95139097441860465</v>
      </c>
      <c r="I6" s="27">
        <v>4090981.19</v>
      </c>
      <c r="J6" s="39">
        <f t="shared" ref="J6:J57" si="2">I6/D6</f>
        <v>0.95139097441860465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4563391.7300000004</v>
      </c>
      <c r="F7" s="35">
        <f t="shared" si="0"/>
        <v>0.74419304142204834</v>
      </c>
      <c r="G7" s="44">
        <v>4563391.7300000004</v>
      </c>
      <c r="H7" s="35">
        <f t="shared" si="1"/>
        <v>0.74419304142204834</v>
      </c>
      <c r="I7" s="28">
        <v>4563391.7300000004</v>
      </c>
      <c r="J7" s="40">
        <f t="shared" si="2"/>
        <v>0.74419304142204834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156262.97</v>
      </c>
      <c r="J10" s="39">
        <f t="shared" si="2"/>
        <v>0.53466742169697057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156262.97</v>
      </c>
      <c r="J11" s="40">
        <f t="shared" si="2"/>
        <v>0.53466742169697057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276714.88</v>
      </c>
      <c r="F13" s="34">
        <f t="shared" si="0"/>
        <v>9.3068870960743996E-2</v>
      </c>
      <c r="G13" s="43">
        <v>156569.48000000001</v>
      </c>
      <c r="H13" s="34">
        <f t="shared" si="1"/>
        <v>5.2659780097516942E-2</v>
      </c>
      <c r="I13" s="27">
        <v>156569.48000000001</v>
      </c>
      <c r="J13" s="39">
        <f t="shared" si="2"/>
        <v>5.2659780097516942E-2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276714.88</v>
      </c>
      <c r="F14" s="35">
        <f t="shared" si="0"/>
        <v>8.539973847543586E-2</v>
      </c>
      <c r="G14" s="44">
        <v>156569.48000000001</v>
      </c>
      <c r="H14" s="35">
        <f t="shared" si="1"/>
        <v>4.8320468509806869E-2</v>
      </c>
      <c r="I14" s="28">
        <v>156569.48000000001</v>
      </c>
      <c r="J14" s="40">
        <f t="shared" si="2"/>
        <v>4.8320468509806869E-2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12712.68</v>
      </c>
      <c r="F15" s="34">
        <f t="shared" si="0"/>
        <v>7.8246322397981169E-2</v>
      </c>
      <c r="G15" s="43">
        <v>12471.32</v>
      </c>
      <c r="H15" s="34">
        <f t="shared" si="1"/>
        <v>7.6760755831845884E-2</v>
      </c>
      <c r="I15" s="27">
        <v>12471.32</v>
      </c>
      <c r="J15" s="39">
        <f t="shared" si="2"/>
        <v>7.6760755831845884E-2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12712.68</v>
      </c>
      <c r="F16" s="36">
        <f t="shared" si="0"/>
        <v>7.8246322397981169E-2</v>
      </c>
      <c r="G16" s="44">
        <v>12471.32</v>
      </c>
      <c r="H16" s="36">
        <f t="shared" si="1"/>
        <v>7.6760755831845884E-2</v>
      </c>
      <c r="I16" s="30">
        <v>12471.32</v>
      </c>
      <c r="J16" s="41">
        <f t="shared" si="2"/>
        <v>7.6760755831845884E-2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504572.8</v>
      </c>
      <c r="F17" s="33">
        <f t="shared" si="0"/>
        <v>0.52490936346887462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487944.99</v>
      </c>
      <c r="F18" s="34">
        <f t="shared" si="0"/>
        <v>5.454367507084211E-2</v>
      </c>
      <c r="G18" s="43">
        <v>210671.66</v>
      </c>
      <c r="H18" s="34">
        <f t="shared" si="1"/>
        <v>2.3549389388494234E-2</v>
      </c>
      <c r="I18" s="27">
        <v>177676.76</v>
      </c>
      <c r="J18" s="39">
        <f t="shared" si="2"/>
        <v>1.9861139398275197E-2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992517.79</v>
      </c>
      <c r="F19" s="35">
        <f t="shared" si="0"/>
        <v>0.10018139219257254</v>
      </c>
      <c r="G19" s="44">
        <v>222623.46</v>
      </c>
      <c r="H19" s="35">
        <f t="shared" si="1"/>
        <v>2.2470859849804289E-2</v>
      </c>
      <c r="I19" s="28">
        <v>189494.9</v>
      </c>
      <c r="J19" s="40">
        <f t="shared" si="2"/>
        <v>1.9126974938547262E-2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3318</v>
      </c>
      <c r="J20" s="39">
        <f t="shared" si="2"/>
        <v>7.2712450527921317E-3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973044.67</v>
      </c>
      <c r="F21" s="34">
        <f t="shared" si="0"/>
        <v>0.32198730508336043</v>
      </c>
      <c r="G21" s="43">
        <v>623581.78</v>
      </c>
      <c r="H21" s="34">
        <f t="shared" si="1"/>
        <v>0.20634758406444481</v>
      </c>
      <c r="I21" s="27">
        <v>602943.4</v>
      </c>
      <c r="J21" s="39">
        <f t="shared" si="2"/>
        <v>0.1995181993893442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1126113.81</v>
      </c>
      <c r="F22" s="35">
        <f t="shared" si="0"/>
        <v>0.32375268197388679</v>
      </c>
      <c r="G22" s="44">
        <v>759899.77</v>
      </c>
      <c r="H22" s="35">
        <f t="shared" si="1"/>
        <v>0.21846778397011196</v>
      </c>
      <c r="I22" s="28">
        <v>606261.4</v>
      </c>
      <c r="J22" s="40">
        <f t="shared" si="2"/>
        <v>0.17429743999609007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922559.09</v>
      </c>
      <c r="F24" s="34">
        <f t="shared" si="0"/>
        <v>0.30068610381398742</v>
      </c>
      <c r="G24" s="43">
        <v>598240.28</v>
      </c>
      <c r="H24" s="34">
        <f t="shared" si="1"/>
        <v>0.19498213273015275</v>
      </c>
      <c r="I24" s="27">
        <v>414777.03</v>
      </c>
      <c r="J24" s="39">
        <f t="shared" si="2"/>
        <v>0.13518666766617343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936719.51</v>
      </c>
      <c r="F25" s="35">
        <f t="shared" si="0"/>
        <v>0.28849994548582603</v>
      </c>
      <c r="G25" s="44">
        <v>606414.69999999995</v>
      </c>
      <c r="H25" s="35">
        <f t="shared" si="1"/>
        <v>0.18676947156978027</v>
      </c>
      <c r="I25" s="28">
        <v>422951.45</v>
      </c>
      <c r="J25" s="40">
        <f t="shared" si="2"/>
        <v>0.13026468325416973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780480.37</v>
      </c>
      <c r="F27" s="34">
        <f t="shared" si="0"/>
        <v>0.22875348927454744</v>
      </c>
      <c r="G27" s="43">
        <v>621553.19999999995</v>
      </c>
      <c r="H27" s="34">
        <f t="shared" si="1"/>
        <v>0.18217301643314954</v>
      </c>
      <c r="I27" s="27">
        <v>577045.34</v>
      </c>
      <c r="J27" s="39">
        <f t="shared" si="2"/>
        <v>0.16912806531523344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780480.37</v>
      </c>
      <c r="F28" s="35">
        <f t="shared" si="0"/>
        <v>0.20510366733529603</v>
      </c>
      <c r="G28" s="44">
        <v>621553.19999999995</v>
      </c>
      <c r="H28" s="35">
        <f t="shared" si="1"/>
        <v>0.16333894568544846</v>
      </c>
      <c r="I28" s="28">
        <v>577045.34</v>
      </c>
      <c r="J28" s="40">
        <f t="shared" si="2"/>
        <v>0.15164265496228022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346210.88</v>
      </c>
      <c r="F30" s="34">
        <f t="shared" si="0"/>
        <v>0.49995722626324768</v>
      </c>
      <c r="G30" s="43">
        <v>176908.25</v>
      </c>
      <c r="H30" s="34">
        <f t="shared" si="1"/>
        <v>0.25547018618561373</v>
      </c>
      <c r="I30" s="27">
        <v>64933.9</v>
      </c>
      <c r="J30" s="39">
        <f t="shared" si="2"/>
        <v>9.3769937370122791E-2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346210.88</v>
      </c>
      <c r="F31" s="36">
        <f t="shared" si="0"/>
        <v>0.42658610003881292</v>
      </c>
      <c r="G31" s="44">
        <v>176908.25</v>
      </c>
      <c r="H31" s="36">
        <f t="shared" si="1"/>
        <v>0.21797870832999625</v>
      </c>
      <c r="I31" s="30">
        <v>64933.9</v>
      </c>
      <c r="J31" s="41">
        <f t="shared" si="2"/>
        <v>8.0008748313485339E-2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2095999.96</v>
      </c>
      <c r="F33" s="34">
        <f t="shared" si="0"/>
        <v>0.3906552067015262</v>
      </c>
      <c r="G33" s="43">
        <v>1008718.01</v>
      </c>
      <c r="H33" s="34">
        <f t="shared" si="1"/>
        <v>0.18800617854024299</v>
      </c>
      <c r="I33" s="27">
        <v>919441.3</v>
      </c>
      <c r="J33" s="39">
        <f t="shared" si="2"/>
        <v>0.17136666887217877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2166500.96</v>
      </c>
      <c r="F34" s="35">
        <f t="shared" si="0"/>
        <v>0.38778931549175116</v>
      </c>
      <c r="G34" s="44">
        <v>1018708.01</v>
      </c>
      <c r="H34" s="35">
        <f t="shared" si="1"/>
        <v>0.18234198330743598</v>
      </c>
      <c r="I34" s="28">
        <v>929431.3</v>
      </c>
      <c r="J34" s="40">
        <f t="shared" si="2"/>
        <v>0.1663620438107761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2667913.04</v>
      </c>
      <c r="F36" s="34">
        <f t="shared" si="0"/>
        <v>0.4851436357463591</v>
      </c>
      <c r="G36" s="43">
        <v>1334257.44</v>
      </c>
      <c r="H36" s="34">
        <f t="shared" si="1"/>
        <v>0.24262653833096057</v>
      </c>
      <c r="I36" s="27">
        <v>1187015.67</v>
      </c>
      <c r="J36" s="39">
        <f t="shared" si="2"/>
        <v>0.21585152484269141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2744627.19</v>
      </c>
      <c r="F37" s="36">
        <f t="shared" si="0"/>
        <v>0.49114849695303409</v>
      </c>
      <c r="G37" s="44">
        <v>1334257.44</v>
      </c>
      <c r="H37" s="36">
        <f t="shared" si="1"/>
        <v>0.23876413474006394</v>
      </c>
      <c r="I37" s="30">
        <v>1187015.67</v>
      </c>
      <c r="J37" s="41">
        <f t="shared" si="2"/>
        <v>0.21241535619276536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28460</v>
      </c>
      <c r="H40" s="34">
        <f t="shared" si="1"/>
        <v>8.0413198388345458E-2</v>
      </c>
      <c r="I40" s="27">
        <v>28460</v>
      </c>
      <c r="J40" s="39">
        <f t="shared" si="2"/>
        <v>8.0413198388345458E-2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3466255.76</v>
      </c>
      <c r="F41" s="34">
        <f t="shared" si="0"/>
        <v>0.79094793340737179</v>
      </c>
      <c r="G41" s="43">
        <v>3345154.22</v>
      </c>
      <c r="H41" s="34">
        <f t="shared" si="1"/>
        <v>0.76331436582681622</v>
      </c>
      <c r="I41" s="27">
        <v>3288856.62</v>
      </c>
      <c r="J41" s="39">
        <f t="shared" si="2"/>
        <v>0.75046809207816623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3541561.76</v>
      </c>
      <c r="F42" s="35">
        <f t="shared" si="0"/>
        <v>0.74774403551780289</v>
      </c>
      <c r="G42" s="44">
        <v>3373614.22</v>
      </c>
      <c r="H42" s="35">
        <f t="shared" si="1"/>
        <v>0.71228460269546312</v>
      </c>
      <c r="I42" s="28">
        <v>3317316.62</v>
      </c>
      <c r="J42" s="40">
        <f t="shared" si="2"/>
        <v>0.70039826625219659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>
        <v>280</v>
      </c>
      <c r="H43" s="34">
        <f t="shared" si="1"/>
        <v>7.1172025327073587E-4</v>
      </c>
      <c r="I43" s="27">
        <v>280</v>
      </c>
      <c r="J43" s="39">
        <f t="shared" si="2"/>
        <v>7.1172025327073587E-4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2542668.2999999998</v>
      </c>
      <c r="F44" s="34">
        <f t="shared" si="0"/>
        <v>0.62599945245599575</v>
      </c>
      <c r="G44" s="43">
        <v>1566515.38</v>
      </c>
      <c r="H44" s="34">
        <f t="shared" si="1"/>
        <v>0.38567270852588054</v>
      </c>
      <c r="I44" s="27">
        <v>1470113.64</v>
      </c>
      <c r="J44" s="39">
        <f t="shared" si="2"/>
        <v>0.36193880801836831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2562840.69</v>
      </c>
      <c r="F45" s="36">
        <f t="shared" si="0"/>
        <v>0.57524873591164638</v>
      </c>
      <c r="G45" s="44">
        <v>1566795.38</v>
      </c>
      <c r="H45" s="36">
        <f t="shared" si="1"/>
        <v>0.35167892615955287</v>
      </c>
      <c r="I45" s="30">
        <v>1470393.64</v>
      </c>
      <c r="J45" s="41">
        <f t="shared" si="2"/>
        <v>0.3300408355474192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172124.35</v>
      </c>
      <c r="F46" s="33">
        <f t="shared" si="0"/>
        <v>0.14583855473340571</v>
      </c>
      <c r="G46" s="43">
        <v>131564</v>
      </c>
      <c r="H46" s="33">
        <f t="shared" si="1"/>
        <v>0.11147233738251321</v>
      </c>
      <c r="I46" s="29">
        <v>123314.02</v>
      </c>
      <c r="J46" s="38">
        <f t="shared" si="2"/>
        <v>0.10448224469789594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20887218.390000001</v>
      </c>
      <c r="F47" s="34">
        <f t="shared" si="0"/>
        <v>0.87454654396318399</v>
      </c>
      <c r="G47" s="43">
        <v>18364797.399999999</v>
      </c>
      <c r="H47" s="34">
        <f t="shared" si="1"/>
        <v>0.76893293290040932</v>
      </c>
      <c r="I47" s="27">
        <v>17640370.100000001</v>
      </c>
      <c r="J47" s="39">
        <f t="shared" si="2"/>
        <v>0.73860120659113226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21059342.739999998</v>
      </c>
      <c r="F48" s="35">
        <f t="shared" si="0"/>
        <v>0.8402320253858534</v>
      </c>
      <c r="G48" s="44">
        <v>18496361.399999999</v>
      </c>
      <c r="H48" s="35">
        <f t="shared" si="1"/>
        <v>0.73797342078828432</v>
      </c>
      <c r="I48" s="28">
        <v>17763684.120000001</v>
      </c>
      <c r="J48" s="40">
        <f t="shared" si="2"/>
        <v>0.70874084109531532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17311780.859999999</v>
      </c>
      <c r="F49" s="34">
        <f t="shared" si="0"/>
        <v>0.74620491291119806</v>
      </c>
      <c r="G49" s="43">
        <v>14976355.390000001</v>
      </c>
      <c r="H49" s="34">
        <f t="shared" si="1"/>
        <v>0.6455390153039462</v>
      </c>
      <c r="I49" s="27">
        <v>14476166.460000001</v>
      </c>
      <c r="J49" s="39">
        <f t="shared" si="2"/>
        <v>0.62397893203069965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17311780.859999999</v>
      </c>
      <c r="F50" s="35">
        <f t="shared" si="0"/>
        <v>0.74620491291119806</v>
      </c>
      <c r="G50" s="44">
        <v>14976355.390000001</v>
      </c>
      <c r="H50" s="35">
        <f t="shared" si="1"/>
        <v>0.6455390153039462</v>
      </c>
      <c r="I50" s="28">
        <v>14476166.460000001</v>
      </c>
      <c r="J50" s="40">
        <f t="shared" si="2"/>
        <v>0.62397893203069965</v>
      </c>
    </row>
    <row r="51" spans="1:10" ht="22.5" x14ac:dyDescent="0.2">
      <c r="A51" s="54"/>
      <c r="B51" s="51" t="s">
        <v>28</v>
      </c>
      <c r="C51" s="25" t="s">
        <v>5</v>
      </c>
      <c r="D51" s="43">
        <v>314815210</v>
      </c>
      <c r="E51" s="43">
        <v>230282294.59999999</v>
      </c>
      <c r="F51" s="34">
        <f t="shared" si="0"/>
        <v>0.73148401756065085</v>
      </c>
      <c r="G51" s="43">
        <v>195851051.75</v>
      </c>
      <c r="H51" s="34">
        <f t="shared" si="1"/>
        <v>0.62211432462237137</v>
      </c>
      <c r="I51" s="27">
        <v>192809070.13999999</v>
      </c>
      <c r="J51" s="39">
        <f t="shared" si="2"/>
        <v>0.61245157163785058</v>
      </c>
    </row>
    <row r="52" spans="1:10" ht="13.5" customHeight="1" x14ac:dyDescent="0.2">
      <c r="A52" s="54"/>
      <c r="B52" s="51"/>
      <c r="C52" s="15" t="s">
        <v>6</v>
      </c>
      <c r="D52" s="44">
        <v>314815210</v>
      </c>
      <c r="E52" s="44">
        <v>230282294.59999999</v>
      </c>
      <c r="F52" s="35">
        <f t="shared" si="0"/>
        <v>0.73148401756065085</v>
      </c>
      <c r="G52" s="44">
        <v>195851051.75</v>
      </c>
      <c r="H52" s="35">
        <f t="shared" si="1"/>
        <v>0.62211432462237137</v>
      </c>
      <c r="I52" s="28">
        <v>192809070.13999999</v>
      </c>
      <c r="J52" s="40">
        <f t="shared" si="2"/>
        <v>0.61245157163785058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9956883</v>
      </c>
      <c r="F53" s="34">
        <f t="shared" si="0"/>
        <v>0.4187059248698935</v>
      </c>
      <c r="G53" s="43">
        <v>9850087.7799999993</v>
      </c>
      <c r="H53" s="34">
        <f t="shared" si="1"/>
        <v>0.41421498213592906</v>
      </c>
      <c r="I53" s="27">
        <v>9834303.7799999993</v>
      </c>
      <c r="J53" s="39">
        <f t="shared" si="2"/>
        <v>0.41355123482483319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9956883</v>
      </c>
      <c r="F54" s="35">
        <f t="shared" si="0"/>
        <v>0.4187059248698935</v>
      </c>
      <c r="G54" s="44">
        <v>9850087.7799999993</v>
      </c>
      <c r="H54" s="35">
        <f t="shared" si="1"/>
        <v>0.41421498213592906</v>
      </c>
      <c r="I54" s="28">
        <v>9834303.7799999993</v>
      </c>
      <c r="J54" s="40">
        <f t="shared" si="2"/>
        <v>0.41355123482483319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306870.61</v>
      </c>
      <c r="F55" s="34">
        <f t="shared" si="0"/>
        <v>0.42273628455122153</v>
      </c>
      <c r="G55" s="43">
        <v>79121.47</v>
      </c>
      <c r="H55" s="34">
        <f t="shared" si="1"/>
        <v>0.10899550222822231</v>
      </c>
      <c r="I55" s="27">
        <v>61182.97</v>
      </c>
      <c r="J55" s="39">
        <f t="shared" si="2"/>
        <v>8.4283931314272337E-2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306870.61</v>
      </c>
      <c r="F56" s="36">
        <f t="shared" si="0"/>
        <v>0.42273628455122153</v>
      </c>
      <c r="G56" s="44">
        <v>79121.47</v>
      </c>
      <c r="H56" s="36">
        <f t="shared" si="1"/>
        <v>0.10899550222822231</v>
      </c>
      <c r="I56" s="30">
        <v>61182.97</v>
      </c>
      <c r="J56" s="41">
        <f t="shared" si="2"/>
        <v>8.4283931314272337E-2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299237240.26999998</v>
      </c>
      <c r="F57" s="37">
        <f t="shared" si="0"/>
        <v>0.67952027222572542</v>
      </c>
      <c r="G57" s="31">
        <v>253933035.56999999</v>
      </c>
      <c r="H57" s="37">
        <f t="shared" si="1"/>
        <v>0.57664161486697973</v>
      </c>
      <c r="I57" s="31">
        <v>248708535.03999999</v>
      </c>
      <c r="J57" s="42">
        <f t="shared" si="2"/>
        <v>0.56477760349197248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4563391.7300000004</v>
      </c>
      <c r="F3" s="6">
        <f t="shared" ref="F3:F8" si="0">E3/D3</f>
        <v>0.74419304142204834</v>
      </c>
      <c r="G3" s="4">
        <f>'Execução - LOA 2020'!G7</f>
        <v>4563391.7300000004</v>
      </c>
      <c r="H3" s="6">
        <f>G3/D3</f>
        <v>0.74419304142204834</v>
      </c>
      <c r="I3" s="4">
        <f>'Execução - LOA 2020'!I7</f>
        <v>4563391.7300000004</v>
      </c>
      <c r="J3" s="6">
        <f>I3/D3</f>
        <v>0.74419304142204834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156262.97</v>
      </c>
      <c r="J5" s="6">
        <f t="shared" si="2"/>
        <v>0.53466742169697057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276714.88</v>
      </c>
      <c r="F6" s="6">
        <f t="shared" si="0"/>
        <v>8.539973847543586E-2</v>
      </c>
      <c r="G6" s="4">
        <f>'Execução - LOA 2020'!G14</f>
        <v>156569.48000000001</v>
      </c>
      <c r="H6" s="6">
        <f t="shared" si="1"/>
        <v>4.8320468509806869E-2</v>
      </c>
      <c r="I6" s="4">
        <f>'Execução - LOA 2020'!I14</f>
        <v>156569.48000000001</v>
      </c>
      <c r="J6" s="6">
        <f t="shared" si="2"/>
        <v>4.8320468509806869E-2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12712.68</v>
      </c>
      <c r="F7" s="6">
        <f t="shared" si="0"/>
        <v>7.8246322397981169E-2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12471.32</v>
      </c>
      <c r="J7" s="6">
        <f t="shared" si="2"/>
        <v>7.6760755831845884E-2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5122495.5</v>
      </c>
      <c r="F8" s="6">
        <f t="shared" si="0"/>
        <v>0.51501052140525361</v>
      </c>
      <c r="G8" s="17">
        <f>SUM(G3:G7)</f>
        <v>4999283.3500000006</v>
      </c>
      <c r="H8" s="6">
        <f t="shared" si="1"/>
        <v>0.50262289634731805</v>
      </c>
      <c r="I8" s="17">
        <f>SUM(I3:I7)</f>
        <v>4999283.3500000006</v>
      </c>
      <c r="J8" s="6">
        <f t="shared" si="2"/>
        <v>0.50262289634731805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992517.79</v>
      </c>
      <c r="F10" s="6">
        <f t="shared" ref="F10:F15" si="3">E10/D10</f>
        <v>0.10018139219257254</v>
      </c>
      <c r="G10" s="4">
        <f>'Execução - LOA 2020'!G19</f>
        <v>222623.46</v>
      </c>
      <c r="H10" s="6">
        <f>G10/D10</f>
        <v>2.2470859849804289E-2</v>
      </c>
      <c r="I10" s="4">
        <f>'Execução - LOA 2020'!I19</f>
        <v>189494.9</v>
      </c>
      <c r="J10" s="6">
        <f t="shared" si="2"/>
        <v>1.9126974938547262E-2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1126113.81</v>
      </c>
      <c r="F11" s="6">
        <f t="shared" si="3"/>
        <v>0.32375268197388679</v>
      </c>
      <c r="G11" s="4">
        <f>'Execução - LOA 2020'!G22</f>
        <v>759899.77</v>
      </c>
      <c r="H11" s="6">
        <f t="shared" ref="H11:H37" si="4">G11/D11</f>
        <v>0.21846778397011196</v>
      </c>
      <c r="I11" s="4">
        <f>'Execução - LOA 2020'!I22</f>
        <v>606261.4</v>
      </c>
      <c r="J11" s="6">
        <f t="shared" si="2"/>
        <v>0.17429743999609007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936719.51</v>
      </c>
      <c r="F12" s="6">
        <f t="shared" si="3"/>
        <v>0.28849994548582603</v>
      </c>
      <c r="G12" s="4">
        <f>'Execução - LOA 2020'!G25</f>
        <v>606414.69999999995</v>
      </c>
      <c r="H12" s="6">
        <f t="shared" si="4"/>
        <v>0.18676947156978027</v>
      </c>
      <c r="I12" s="4">
        <f>'Execução - LOA 2020'!I25</f>
        <v>422951.45</v>
      </c>
      <c r="J12" s="6">
        <f t="shared" si="2"/>
        <v>0.13026468325416973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780480.37</v>
      </c>
      <c r="F13" s="6">
        <f t="shared" si="3"/>
        <v>0.20510366733529603</v>
      </c>
      <c r="G13" s="4">
        <f>'Execução - LOA 2020'!G28</f>
        <v>621553.19999999995</v>
      </c>
      <c r="H13" s="6">
        <f t="shared" si="4"/>
        <v>0.16333894568544846</v>
      </c>
      <c r="I13" s="4">
        <f>'Execução - LOA 2020'!I28</f>
        <v>577045.34</v>
      </c>
      <c r="J13" s="6">
        <f t="shared" si="2"/>
        <v>0.15164265496228022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346210.88</v>
      </c>
      <c r="F14" s="6">
        <f t="shared" si="3"/>
        <v>0.42658610003881292</v>
      </c>
      <c r="G14" s="4">
        <f>'Execução - LOA 2020'!G31</f>
        <v>176908.25</v>
      </c>
      <c r="H14" s="6">
        <f t="shared" si="4"/>
        <v>0.21797870832999625</v>
      </c>
      <c r="I14" s="4">
        <f>'Execução - LOA 2020'!I31</f>
        <v>64933.9</v>
      </c>
      <c r="J14" s="6">
        <f t="shared" si="2"/>
        <v>8.0008748313485339E-2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4182042.3600000003</v>
      </c>
      <c r="F15" s="6">
        <f t="shared" si="3"/>
        <v>0.1968087914189601</v>
      </c>
      <c r="G15" s="4">
        <f>SUM(G10:G14)</f>
        <v>2387399.38</v>
      </c>
      <c r="H15" s="6">
        <f t="shared" si="4"/>
        <v>0.11235208689090719</v>
      </c>
      <c r="I15" s="4">
        <f>SUM(I10:I14)</f>
        <v>1860686.9899999998</v>
      </c>
      <c r="J15" s="6">
        <f t="shared" si="2"/>
        <v>8.7564765295893035E-2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2166500.96</v>
      </c>
      <c r="F17" s="6">
        <f t="shared" ref="F17:F37" si="5">E17/D17</f>
        <v>0.38778931549175116</v>
      </c>
      <c r="G17" s="4">
        <f>'Execução - LOA 2020'!G34</f>
        <v>1018708.01</v>
      </c>
      <c r="H17" s="6">
        <f t="shared" si="4"/>
        <v>0.18234198330743598</v>
      </c>
      <c r="I17" s="4">
        <f>'Execução - LOA 2020'!I34</f>
        <v>929431.3</v>
      </c>
      <c r="J17" s="6">
        <f t="shared" si="2"/>
        <v>0.1663620438107761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2744627.19</v>
      </c>
      <c r="F18" s="6">
        <f t="shared" si="5"/>
        <v>0.49114849695303409</v>
      </c>
      <c r="G18" s="4">
        <f>'Execução - LOA 2020'!G37</f>
        <v>1334257.44</v>
      </c>
      <c r="H18" s="6">
        <f t="shared" si="4"/>
        <v>0.23876413474006394</v>
      </c>
      <c r="I18" s="4">
        <f>'Execução - LOA 2020'!I37</f>
        <v>1187015.67</v>
      </c>
      <c r="J18" s="6">
        <f t="shared" si="2"/>
        <v>0.21241535619276536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4911128.1500000004</v>
      </c>
      <c r="F19" s="6">
        <f>E19/D19</f>
        <v>0.43947530201617346</v>
      </c>
      <c r="G19" s="4">
        <f>SUM(G17:G18)</f>
        <v>2352965.4500000002</v>
      </c>
      <c r="H19" s="6">
        <f t="shared" si="4"/>
        <v>0.21055655038697607</v>
      </c>
      <c r="I19" s="4">
        <f>SUM(I17:I18)</f>
        <v>2116446.9699999997</v>
      </c>
      <c r="J19" s="6">
        <f t="shared" si="2"/>
        <v>0.1893915497484962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3541561.76</v>
      </c>
      <c r="F22" s="6">
        <f t="shared" si="5"/>
        <v>0.74774403551780289</v>
      </c>
      <c r="G22" s="4">
        <f>'Execução - LOA 2020'!G42</f>
        <v>3373614.22</v>
      </c>
      <c r="H22" s="6">
        <f t="shared" si="4"/>
        <v>0.71228460269546312</v>
      </c>
      <c r="I22" s="4">
        <f>'Execução - LOA 2020'!I42</f>
        <v>3317316.62</v>
      </c>
      <c r="J22" s="6">
        <f t="shared" si="2"/>
        <v>0.70039826625219659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2562840.69</v>
      </c>
      <c r="F23" s="6">
        <f t="shared" si="5"/>
        <v>0.57524873591164638</v>
      </c>
      <c r="G23" s="4">
        <f>'Execução - LOA 2020'!G45</f>
        <v>1566795.38</v>
      </c>
      <c r="H23" s="6">
        <f t="shared" si="4"/>
        <v>0.35167892615955287</v>
      </c>
      <c r="I23" s="4">
        <f>'Execução - LOA 2020'!I45</f>
        <v>1470393.64</v>
      </c>
      <c r="J23" s="6">
        <f t="shared" si="2"/>
        <v>0.3300408355474192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6104402.4499999993</v>
      </c>
      <c r="F24" s="6">
        <f t="shared" si="5"/>
        <v>0.58639522603546101</v>
      </c>
      <c r="G24" s="4">
        <f>SUM(G21:G23)</f>
        <v>4940409.5999999996</v>
      </c>
      <c r="H24" s="6">
        <f t="shared" si="4"/>
        <v>0.47458086648591818</v>
      </c>
      <c r="I24" s="4">
        <f>SUM(I21:I23)</f>
        <v>4787710.26</v>
      </c>
      <c r="J24" s="6">
        <f t="shared" si="2"/>
        <v>0.4599124096257769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21059342.739999998</v>
      </c>
      <c r="F26" s="6">
        <f t="shared" si="5"/>
        <v>0.8402320253858534</v>
      </c>
      <c r="G26" s="4">
        <f>'Execução - LOA 2020'!G48</f>
        <v>18496361.399999999</v>
      </c>
      <c r="H26" s="6">
        <f t="shared" si="4"/>
        <v>0.73797342078828432</v>
      </c>
      <c r="I26" s="4">
        <f>'Execução - LOA 2020'!I48</f>
        <v>17763684.120000001</v>
      </c>
      <c r="J26" s="6">
        <f t="shared" si="2"/>
        <v>0.70874084109531532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17311780.859999999</v>
      </c>
      <c r="F27" s="6">
        <f t="shared" si="5"/>
        <v>0.74620491291119806</v>
      </c>
      <c r="G27" s="4">
        <f>'Execução - LOA 2020'!G50</f>
        <v>14976355.390000001</v>
      </c>
      <c r="H27" s="6">
        <f t="shared" si="4"/>
        <v>0.6455390153039462</v>
      </c>
      <c r="I27" s="4">
        <f>'Execução - LOA 2020'!I50</f>
        <v>14476166.460000001</v>
      </c>
      <c r="J27" s="6">
        <f t="shared" si="2"/>
        <v>0.62397893203069965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230282294.59999999</v>
      </c>
      <c r="F28" s="6">
        <f t="shared" si="5"/>
        <v>0.73148401756065085</v>
      </c>
      <c r="G28" s="4">
        <f>'Execução - LOA 2020'!G52</f>
        <v>195851051.75</v>
      </c>
      <c r="H28" s="6">
        <f t="shared" si="4"/>
        <v>0.62211432462237137</v>
      </c>
      <c r="I28" s="4">
        <f>'Execução - LOA 2020'!I52</f>
        <v>192809070.13999999</v>
      </c>
      <c r="J28" s="6">
        <f t="shared" si="2"/>
        <v>0.61245157163785058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9956883</v>
      </c>
      <c r="F29" s="6">
        <f t="shared" si="5"/>
        <v>0.4187059248698935</v>
      </c>
      <c r="G29" s="4">
        <f>'Execução - LOA 2020'!G54</f>
        <v>9850087.7799999993</v>
      </c>
      <c r="H29" s="6">
        <f t="shared" si="4"/>
        <v>0.41421498213592906</v>
      </c>
      <c r="I29" s="4">
        <f>'Execução - LOA 2020'!I54</f>
        <v>9834303.7799999993</v>
      </c>
      <c r="J29" s="6">
        <f t="shared" si="2"/>
        <v>0.41355123482483319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306870.61</v>
      </c>
      <c r="F30" s="6">
        <f t="shared" si="5"/>
        <v>0.42273628455122153</v>
      </c>
      <c r="G30" s="4">
        <f>'Execução - LOA 2020'!G56</f>
        <v>79121.47</v>
      </c>
      <c r="H30" s="6">
        <f t="shared" si="4"/>
        <v>0.10899550222822231</v>
      </c>
      <c r="I30" s="4">
        <f>'Execução - LOA 2020'!I56</f>
        <v>61182.97</v>
      </c>
      <c r="J30" s="6">
        <f t="shared" si="2"/>
        <v>8.4283931314272337E-2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278917171.81</v>
      </c>
      <c r="F31" s="6">
        <f t="shared" si="5"/>
        <v>0.71962886003641779</v>
      </c>
      <c r="G31" s="17">
        <f>SUM(G26:G30)</f>
        <v>239252977.78999999</v>
      </c>
      <c r="H31" s="6">
        <f t="shared" si="4"/>
        <v>0.61729203171693414</v>
      </c>
      <c r="I31" s="17">
        <f>SUM(I26:I30)</f>
        <v>234944407.47</v>
      </c>
      <c r="J31" s="6">
        <f t="shared" si="2"/>
        <v>0.60617557184589954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5122495.5</v>
      </c>
      <c r="F33" s="6">
        <f>E33/D33</f>
        <v>0.51501052140525361</v>
      </c>
      <c r="G33" s="4">
        <f>G8</f>
        <v>4999283.3500000006</v>
      </c>
      <c r="H33" s="6">
        <f>G33/D33</f>
        <v>0.50262289634731805</v>
      </c>
      <c r="I33" s="4">
        <f>I8</f>
        <v>4999283.3500000006</v>
      </c>
      <c r="J33" s="6">
        <f t="shared" si="2"/>
        <v>0.50262289634731805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4182042.3600000003</v>
      </c>
      <c r="F34" s="6">
        <f t="shared" si="5"/>
        <v>0.1968087914189601</v>
      </c>
      <c r="G34" s="4">
        <f>G15</f>
        <v>2387399.38</v>
      </c>
      <c r="H34" s="6">
        <f t="shared" si="4"/>
        <v>0.11235208689090719</v>
      </c>
      <c r="I34" s="4">
        <f>I15</f>
        <v>1860686.9899999998</v>
      </c>
      <c r="J34" s="6">
        <f t="shared" si="2"/>
        <v>8.7564765295893035E-2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4911128.1500000004</v>
      </c>
      <c r="F35" s="6">
        <f t="shared" si="5"/>
        <v>0.43947530201617346</v>
      </c>
      <c r="G35" s="4">
        <f>G19</f>
        <v>2352965.4500000002</v>
      </c>
      <c r="H35" s="6">
        <f t="shared" si="4"/>
        <v>0.21055655038697607</v>
      </c>
      <c r="I35" s="4">
        <f>I19</f>
        <v>2116446.9699999997</v>
      </c>
      <c r="J35" s="6">
        <f t="shared" si="2"/>
        <v>0.1893915497484962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6104402.4499999993</v>
      </c>
      <c r="F36" s="6">
        <f t="shared" si="5"/>
        <v>0.58639522603546101</v>
      </c>
      <c r="G36" s="4">
        <f>G24</f>
        <v>4940409.5999999996</v>
      </c>
      <c r="H36" s="6">
        <f t="shared" si="4"/>
        <v>0.47458086648591818</v>
      </c>
      <c r="I36" s="4">
        <f>I24</f>
        <v>4787710.26</v>
      </c>
      <c r="J36" s="6">
        <f t="shared" si="2"/>
        <v>0.4599124096257769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278917171.81</v>
      </c>
      <c r="F37" s="6">
        <f t="shared" si="5"/>
        <v>0.71962886003641779</v>
      </c>
      <c r="G37" s="4">
        <f>G31</f>
        <v>239252977.78999999</v>
      </c>
      <c r="H37" s="6">
        <f t="shared" si="4"/>
        <v>0.61729203171693414</v>
      </c>
      <c r="I37" s="4">
        <f>I31</f>
        <v>234944407.47</v>
      </c>
      <c r="J37" s="6">
        <f t="shared" si="2"/>
        <v>0.60617557184589954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2020-08-19T11:56:51Z</dcterms:modified>
</cp:coreProperties>
</file>