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M:\web\media\transparencia\painel_orcamentario\2020\"/>
    </mc:Choice>
  </mc:AlternateContent>
  <bookViews>
    <workbookView xWindow="0" yWindow="0" windowWidth="28800" windowHeight="12330"/>
  </bookViews>
  <sheets>
    <sheet name="Execução - LOA 2020" sheetId="1" r:id="rId1"/>
    <sheet name="Dados Gráficos" sheetId="2" state="hidden" r:id="rId2"/>
    <sheet name="Gráficos" sheetId="4" r:id="rId3"/>
  </sheets>
  <definedNames>
    <definedName name="_xlnm._FilterDatabase" localSheetId="0" hidden="1">'Execução - LOA 2020'!$C$1:$C$57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7" i="1" l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I30" i="2"/>
  <c r="I29" i="2"/>
  <c r="I28" i="2"/>
  <c r="I27" i="2"/>
  <c r="I26" i="2"/>
  <c r="I23" i="2"/>
  <c r="I22" i="2"/>
  <c r="I21" i="2"/>
  <c r="I18" i="2"/>
  <c r="I17" i="2"/>
  <c r="I14" i="2"/>
  <c r="I13" i="2"/>
  <c r="I12" i="2"/>
  <c r="I11" i="2"/>
  <c r="I10" i="2"/>
  <c r="I7" i="2"/>
  <c r="I6" i="2"/>
  <c r="I5" i="2"/>
  <c r="I4" i="2"/>
  <c r="I3" i="2"/>
  <c r="G30" i="2"/>
  <c r="G29" i="2"/>
  <c r="G28" i="2"/>
  <c r="G27" i="2"/>
  <c r="G26" i="2"/>
  <c r="G23" i="2"/>
  <c r="G22" i="2"/>
  <c r="G21" i="2"/>
  <c r="G18" i="2"/>
  <c r="G17" i="2"/>
  <c r="G14" i="2"/>
  <c r="G13" i="2"/>
  <c r="G12" i="2"/>
  <c r="G11" i="2"/>
  <c r="G10" i="2"/>
  <c r="G7" i="2"/>
  <c r="G6" i="2"/>
  <c r="G5" i="2"/>
  <c r="G4" i="2"/>
  <c r="G3" i="2"/>
  <c r="G19" i="2" l="1"/>
  <c r="G35" i="2" s="1"/>
  <c r="G31" i="2"/>
  <c r="G37" i="2" s="1"/>
  <c r="G15" i="2"/>
  <c r="G24" i="2"/>
  <c r="I19" i="2"/>
  <c r="I31" i="2"/>
  <c r="I24" i="2"/>
  <c r="I15" i="2"/>
  <c r="I8" i="2"/>
  <c r="G8" i="2"/>
  <c r="E13" i="2"/>
  <c r="D13" i="2"/>
  <c r="E12" i="2"/>
  <c r="D7" i="2"/>
  <c r="H7" i="2" s="1"/>
  <c r="D6" i="2"/>
  <c r="H6" i="2" s="1"/>
  <c r="D5" i="2"/>
  <c r="D4" i="2"/>
  <c r="D3" i="2"/>
  <c r="H3" i="2" s="1"/>
  <c r="E14" i="2"/>
  <c r="D14" i="2"/>
  <c r="D12" i="2"/>
  <c r="H12" i="2" s="1"/>
  <c r="D11" i="2"/>
  <c r="H11" i="2" s="1"/>
  <c r="D10" i="2"/>
  <c r="J10" i="2" s="1"/>
  <c r="E10" i="2"/>
  <c r="E11" i="2"/>
  <c r="G33" i="2" l="1"/>
  <c r="J3" i="2"/>
  <c r="J11" i="2"/>
  <c r="G34" i="2"/>
  <c r="J12" i="2"/>
  <c r="I33" i="2"/>
  <c r="H5" i="2"/>
  <c r="J5" i="2"/>
  <c r="I34" i="2"/>
  <c r="H10" i="2"/>
  <c r="I36" i="2"/>
  <c r="J6" i="2"/>
  <c r="J7" i="2"/>
  <c r="H4" i="2"/>
  <c r="J4" i="2"/>
  <c r="I37" i="2"/>
  <c r="I35" i="2"/>
  <c r="J14" i="2"/>
  <c r="H14" i="2"/>
  <c r="J13" i="2"/>
  <c r="H13" i="2"/>
  <c r="G36" i="2"/>
  <c r="F12" i="2"/>
  <c r="F14" i="2"/>
  <c r="F13" i="2"/>
  <c r="F10" i="2"/>
  <c r="F11" i="2"/>
  <c r="D8" i="2"/>
  <c r="H8" i="2" s="1"/>
  <c r="D15" i="2"/>
  <c r="H15" i="2" s="1"/>
  <c r="E15" i="2"/>
  <c r="E7" i="2"/>
  <c r="F7" i="2" s="1"/>
  <c r="J15" i="2" l="1"/>
  <c r="J8" i="2"/>
  <c r="F15" i="2"/>
  <c r="E6" i="2"/>
  <c r="F6" i="2" s="1"/>
  <c r="E30" i="2" l="1"/>
  <c r="E29" i="2"/>
  <c r="E28" i="2"/>
  <c r="E27" i="2"/>
  <c r="E26" i="2"/>
  <c r="E23" i="2"/>
  <c r="E22" i="2"/>
  <c r="E21" i="2"/>
  <c r="E18" i="2"/>
  <c r="E17" i="2"/>
  <c r="E5" i="2"/>
  <c r="F5" i="2" s="1"/>
  <c r="E4" i="2"/>
  <c r="F4" i="2" s="1"/>
  <c r="E3" i="2"/>
  <c r="D30" i="2"/>
  <c r="D29" i="2"/>
  <c r="D28" i="2"/>
  <c r="D27" i="2"/>
  <c r="D26" i="2"/>
  <c r="D23" i="2"/>
  <c r="D22" i="2"/>
  <c r="D21" i="2"/>
  <c r="D18" i="2"/>
  <c r="D17" i="2"/>
  <c r="H28" i="2" l="1"/>
  <c r="J28" i="2"/>
  <c r="H23" i="2"/>
  <c r="J23" i="2"/>
  <c r="H27" i="2"/>
  <c r="J27" i="2"/>
  <c r="H17" i="2"/>
  <c r="J17" i="2"/>
  <c r="J29" i="2"/>
  <c r="H29" i="2"/>
  <c r="H18" i="2"/>
  <c r="J18" i="2"/>
  <c r="H30" i="2"/>
  <c r="J30" i="2"/>
  <c r="J21" i="2"/>
  <c r="H21" i="2"/>
  <c r="J22" i="2"/>
  <c r="H22" i="2"/>
  <c r="J26" i="2"/>
  <c r="H26" i="2"/>
  <c r="F3" i="2"/>
  <c r="E8" i="2"/>
  <c r="E19" i="2"/>
  <c r="E35" i="2" s="1"/>
  <c r="D31" i="2"/>
  <c r="D34" i="2"/>
  <c r="D19" i="2"/>
  <c r="E31" i="2"/>
  <c r="E37" i="2" s="1"/>
  <c r="E24" i="2"/>
  <c r="E36" i="2" s="1"/>
  <c r="D24" i="2"/>
  <c r="E34" i="2"/>
  <c r="D33" i="2"/>
  <c r="F29" i="2"/>
  <c r="F17" i="2"/>
  <c r="F18" i="2"/>
  <c r="F26" i="2"/>
  <c r="F30" i="2"/>
  <c r="F21" i="2"/>
  <c r="F27" i="2"/>
  <c r="F22" i="2"/>
  <c r="F28" i="2"/>
  <c r="F23" i="2"/>
  <c r="J34" i="2" l="1"/>
  <c r="H34" i="2"/>
  <c r="D37" i="2"/>
  <c r="F37" i="2" s="1"/>
  <c r="H31" i="2"/>
  <c r="J31" i="2"/>
  <c r="D36" i="2"/>
  <c r="H24" i="2"/>
  <c r="J24" i="2"/>
  <c r="H33" i="2"/>
  <c r="J33" i="2"/>
  <c r="F8" i="2"/>
  <c r="E33" i="2"/>
  <c r="F33" i="2" s="1"/>
  <c r="D35" i="2"/>
  <c r="H19" i="2"/>
  <c r="J19" i="2"/>
  <c r="F34" i="2"/>
  <c r="F31" i="2"/>
  <c r="F19" i="2"/>
  <c r="F24" i="2"/>
  <c r="H35" i="2" l="1"/>
  <c r="J35" i="2"/>
  <c r="H37" i="2"/>
  <c r="J37" i="2"/>
  <c r="F35" i="2"/>
  <c r="J36" i="2"/>
  <c r="H36" i="2"/>
  <c r="F36" i="2"/>
</calcChain>
</file>

<file path=xl/sharedStrings.xml><?xml version="1.0" encoding="utf-8"?>
<sst xmlns="http://schemas.openxmlformats.org/spreadsheetml/2006/main" count="207" uniqueCount="45">
  <si>
    <t>DOTACAO ATUALIZADA</t>
  </si>
  <si>
    <t>DESPESA</t>
  </si>
  <si>
    <t>PR</t>
  </si>
  <si>
    <t>0022:SENTENCAS JUDICIAIS DEVIDAS POR EMPRESAS ESTATAIS</t>
  </si>
  <si>
    <t>OUTRAS DESPESAS CORRENTES</t>
  </si>
  <si>
    <t>PESSOAL E ENCARGOS SOCIAIS</t>
  </si>
  <si>
    <t>Total</t>
  </si>
  <si>
    <t>00OQ:CONTRIBUICOES A ORGANISMOS INTERNACIONAIS SEM EXIGENCIA DE P</t>
  </si>
  <si>
    <t>0536:BENEFICIOS E PENSOES INDENIZATORIAS DECORRENTES DE LEGISLACA</t>
  </si>
  <si>
    <t>21BB:PESQUISA, DESENVOLVIMENTO E INOVACAO NAS GEOCIENCIAS E SETOR</t>
  </si>
  <si>
    <t>DHT</t>
  </si>
  <si>
    <t>125F:IMPLEMENTACAO DA RECUPERACAO AMBIENTAL DA BACIA CARBONIFERA</t>
  </si>
  <si>
    <t>INVESTIMENTOS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</si>
  <si>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</si>
  <si>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</si>
  <si>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</si>
  <si>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</si>
  <si>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</si>
  <si>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</si>
  <si>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</si>
  <si>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</si>
  <si>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</si>
  <si>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</si>
  <si>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</si>
  <si>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</si>
  <si>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</si>
  <si>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</si>
  <si>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2004:ASSISTENCIA MEDICA E ODONTOLOGICA AOS SERVIDORES CIVIS, EMPR</t>
  </si>
  <si>
    <t>20TP:ATIVOS CIVIS DA UNIAO</t>
  </si>
  <si>
    <t>212B:BENEFICIOS OBRIGATORIOS AOS SERVIDORES CIVIS, EMPREGADOS, MI</t>
  </si>
  <si>
    <t>4572:CAPACITACAO DE SERVIDORES PUBLICOS FEDERAIS EM PROCESSO DE Q</t>
  </si>
  <si>
    <t/>
  </si>
  <si>
    <t>DIRETORIAS</t>
  </si>
  <si>
    <t>DESPESAS EMPENHADAS</t>
  </si>
  <si>
    <t>DESPESAS LIQUIDADAS</t>
  </si>
  <si>
    <t>DESPESAS PAGAS</t>
  </si>
  <si>
    <t>AÇÕES</t>
  </si>
  <si>
    <t>20LC:LEVANTAMENTO GEOLOGICO, OCEANOGRAFICO E AMBIENTAL DO POTEN</t>
  </si>
  <si>
    <t>21BB:PESQUISA, DESENVOLVIMENTO E INOVACAO NAS GEOCIENCIAS E</t>
  </si>
  <si>
    <t>% LIQUIDADO</t>
  </si>
  <si>
    <t>% EMPENHADO</t>
  </si>
  <si>
    <t>% PAGO</t>
  </si>
  <si>
    <t>%             PAGO</t>
  </si>
  <si>
    <t>DESPESAS</t>
  </si>
  <si>
    <t>Execução Orçamentária - Diretorias e Ações Ago/20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</si>
</sst>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13" x14ac:knownFonts="1">
    <font>
      <sz val="10"/>
      <color rgb="FF000000"/>
      <name val="Arial"/>
    </font>
    <font>
      <sz val="8"/>
      <color rgb="FF25396E"/>
      <name val="Arial"/>
      <family val="2"/>
    </font>
    <font>
      <b/>
      <sz val="8"/>
      <color rgb="FF0B428E"/>
      <name val="Arial"/>
      <family val="2"/>
    </font>
    <font>
      <sz val="18"/>
      <color rgb="FF000000"/>
      <name val="Tahoma"/>
      <family val="2"/>
    </font>
    <font>
      <sz val="10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b/>
      <sz val="10"/>
      <color rgb="FF000000"/>
      <name val="Arial"/>
      <family val="2"/>
    </font>
    <font>
      <b/>
      <sz val="8"/>
      <color rgb="FF25396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000000"/>
      <name val="Arial"/>
    </font>
    <font>
      <b/>
      <sz val="8"/>
      <color rgb="FF0B428E"/>
      <name val="Arial"/>
    </font>
  </fonts>
  <fills count="8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0F0F0"/>
        <bgColor rgb="FFFFFFFF"/>
      </patternFill>
    </fill>
  </fills>
  <borders count="22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thin">
        <color rgb="FFC0C0C0"/>
      </bottom>
      <diagonal/>
    </border>
    <border>
      <left style="medium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/>
      <bottom style="thin">
        <color rgb="FFC0C0C0"/>
      </bottom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/>
      <top style="medium">
        <color rgb="FFC0C0C0"/>
      </top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Alignment="1">
      <alignment vertical="top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right" vertical="center"/>
    </xf>
    <xf numFmtId="10" fontId="0" fillId="0" borderId="0" xfId="1" applyNumberFormat="1" applyFont="1"/>
    <xf numFmtId="10" fontId="2" fillId="3" borderId="2" xfId="1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10" fontId="2" fillId="2" borderId="4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vertical="center" wrapText="1"/>
    </xf>
    <xf numFmtId="164" fontId="2" fillId="3" borderId="6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0" fillId="0" borderId="0" xfId="0" applyFill="1"/>
    <xf numFmtId="0" fontId="5" fillId="3" borderId="14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5" fillId="3" borderId="18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164" fontId="9" fillId="6" borderId="1" xfId="0" applyNumberFormat="1" applyFont="1" applyFill="1" applyBorder="1" applyAlignment="1">
      <alignment horizontal="right" vertical="center"/>
    </xf>
    <xf numFmtId="164" fontId="10" fillId="7" borderId="1" xfId="0" applyNumberFormat="1" applyFont="1" applyFill="1" applyBorder="1" applyAlignment="1">
      <alignment horizontal="right" vertical="center"/>
    </xf>
    <xf numFmtId="164" fontId="9" fillId="6" borderId="9" xfId="0" applyNumberFormat="1" applyFont="1" applyFill="1" applyBorder="1" applyAlignment="1">
      <alignment horizontal="right" vertical="center"/>
    </xf>
    <xf numFmtId="164" fontId="10" fillId="7" borderId="14" xfId="0" applyNumberFormat="1" applyFont="1" applyFill="1" applyBorder="1" applyAlignment="1">
      <alignment horizontal="right" vertical="center"/>
    </xf>
    <xf numFmtId="164" fontId="10" fillId="7" borderId="19" xfId="0" applyNumberFormat="1" applyFont="1" applyFill="1" applyBorder="1" applyAlignment="1">
      <alignment horizontal="right" vertical="center"/>
    </xf>
    <xf numFmtId="9" fontId="0" fillId="0" borderId="0" xfId="1" applyFont="1" applyAlignment="1">
      <alignment horizontal="center"/>
    </xf>
    <xf numFmtId="9" fontId="9" fillId="6" borderId="9" xfId="1" applyFont="1" applyFill="1" applyBorder="1" applyAlignment="1">
      <alignment horizontal="center" vertical="center"/>
    </xf>
    <xf numFmtId="9" fontId="9" fillId="6" borderId="1" xfId="1" applyFont="1" applyFill="1" applyBorder="1" applyAlignment="1">
      <alignment horizontal="center" vertical="center"/>
    </xf>
    <xf numFmtId="9" fontId="10" fillId="7" borderId="1" xfId="1" applyFont="1" applyFill="1" applyBorder="1" applyAlignment="1">
      <alignment horizontal="center" vertical="center"/>
    </xf>
    <xf numFmtId="9" fontId="10" fillId="7" borderId="14" xfId="1" applyFont="1" applyFill="1" applyBorder="1" applyAlignment="1">
      <alignment horizontal="center" vertical="center"/>
    </xf>
    <xf numFmtId="9" fontId="10" fillId="7" borderId="19" xfId="1" applyFont="1" applyFill="1" applyBorder="1" applyAlignment="1">
      <alignment horizontal="center" vertical="center"/>
    </xf>
    <xf numFmtId="9" fontId="9" fillId="6" borderId="10" xfId="1" applyFont="1" applyFill="1" applyBorder="1" applyAlignment="1">
      <alignment horizontal="center" vertical="center"/>
    </xf>
    <xf numFmtId="9" fontId="9" fillId="6" borderId="12" xfId="1" applyFont="1" applyFill="1" applyBorder="1" applyAlignment="1">
      <alignment horizontal="center" vertical="center"/>
    </xf>
    <xf numFmtId="9" fontId="10" fillId="7" borderId="12" xfId="1" applyFont="1" applyFill="1" applyBorder="1" applyAlignment="1">
      <alignment horizontal="center" vertical="center"/>
    </xf>
    <xf numFmtId="9" fontId="10" fillId="7" borderId="15" xfId="1" applyFont="1" applyFill="1" applyBorder="1" applyAlignment="1">
      <alignment horizontal="center" vertical="center"/>
    </xf>
    <xf numFmtId="9" fontId="10" fillId="7" borderId="20" xfId="1" applyFont="1" applyFill="1" applyBorder="1" applyAlignment="1">
      <alignment horizontal="center" vertical="center"/>
    </xf>
    <xf numFmtId="164" fontId="11" fillId="4" borderId="1" xfId="0" applyNumberFormat="1" applyFont="1" applyFill="1" applyBorder="1" applyAlignment="1">
      <alignment horizontal="right" vertical="center"/>
    </xf>
    <xf numFmtId="164" fontId="12" fillId="3" borderId="1" xfId="0" applyNumberFormat="1" applyFont="1" applyFill="1" applyBorder="1" applyAlignment="1">
      <alignment horizontal="right" vertical="center"/>
    </xf>
    <xf numFmtId="9" fontId="5" fillId="2" borderId="16" xfId="1" applyFont="1" applyFill="1" applyBorder="1" applyAlignment="1">
      <alignment horizontal="center" vertical="center" wrapText="1"/>
    </xf>
    <xf numFmtId="9" fontId="5" fillId="2" borderId="17" xfId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1" fontId="5" fillId="2" borderId="16" xfId="0" applyNumberFormat="1" applyFont="1" applyFill="1" applyBorder="1" applyAlignment="1">
      <alignment horizontal="center" vertical="center" wrapText="1"/>
    </xf>
    <xf numFmtId="1" fontId="5" fillId="2" borderId="17" xfId="0" applyNumberFormat="1" applyFont="1" applyFill="1" applyBorder="1" applyAlignment="1">
      <alignment horizontal="center" vertical="center" wrapText="1"/>
    </xf>
    <xf numFmtId="1" fontId="5" fillId="2" borderId="21" xfId="0" applyNumberFormat="1" applyFont="1" applyFill="1" applyBorder="1" applyAlignment="1">
      <alignment horizontal="center" vertical="center" wrapText="1"/>
    </xf>
    <xf numFmtId="1" fontId="5" fillId="2" borderId="13" xfId="0" applyNumberFormat="1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left" vertical="center" wrapText="1"/>
    </xf>
    <xf numFmtId="9" fontId="2" fillId="2" borderId="16" xfId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DHT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594202898550725E-2"/>
          <c:y val="0.18181372549019609"/>
          <c:w val="0.67794262238959258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Gráficos'!$B$10</c:f>
              <c:strCache>
                <c:ptCount val="1"/>
                <c:pt idx="0">
                  <c:v>125F:IMPLEMENTACAO DA RECUPERACAO AMBIENTAL DA BACIA CARBONIFERA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Gráficos'!$F$10,'Dados Gráficos'!$H$10,'Dados Gráficos'!$J$10)</c:f>
              <c:numCache>
                <c:formatCode>0.00%</c:formatCode>
                <c:ptCount val="3"/>
                <c:pt idx="0">
                  <c:v>9.9405768951834769E-2</c:v>
                </c:pt>
                <c:pt idx="1">
                  <c:v>2.1706224569649143E-2</c:v>
                </c:pt>
                <c:pt idx="2">
                  <c:v>1.9102954041436707E-2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9B-4394-9516-E22BBC1328CD}"/>
            </c:ext>
          </c:extLst>
        </c:ser>
        <c:ser>
          <c:idx val="1"/>
          <c:order val="1"/>
          <c:tx>
            <c:strRef>
              <c:f>'Dados Gráficos'!$B$11</c:f>
              <c:strCache>
                <c:ptCount val="1"/>
                <c:pt idx="0">
                  <c:v>20L9:LEVANTAMENTOS, ESTUDOS, PREVISAO E ALERTA DE EVENTOS HIDROLO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Gráficos'!$F$11,'Dados Gráficos'!$H$11,'Dados Gráficos'!$J$11)</c:f>
              <c:numCache>
                <c:formatCode>0.00%</c:formatCode>
                <c:ptCount val="3"/>
                <c:pt idx="0">
                  <c:v>0.31648263023906692</c:v>
                </c:pt>
                <c:pt idx="1">
                  <c:v>0.17622819957364411</c:v>
                </c:pt>
                <c:pt idx="2">
                  <c:v>0.17267110080599371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9B-4394-9516-E22BBC1328CD}"/>
            </c:ext>
          </c:extLst>
        </c:ser>
        <c:ser>
          <c:idx val="2"/>
          <c:order val="2"/>
          <c:tx>
            <c:strRef>
              <c:f>'Dados Gráficos'!$B$12</c:f>
              <c:strCache>
                <c:ptCount val="1"/>
                <c:pt idx="0">
                  <c:v>20LA:MAPEAMENTO GEOLOGICO-GEOTECNICO EM MUNICIPIOS CRITICOS COM 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Gráficos'!$F$12,'Dados Gráficos'!$H$12,'Dados Gráficos'!$J$12)</c:f>
              <c:numCache>
                <c:formatCode>0.00%</c:formatCode>
                <c:ptCount val="3"/>
                <c:pt idx="0">
                  <c:v>0.2663251625723545</c:v>
                </c:pt>
                <c:pt idx="1">
                  <c:v>0.17428511282586076</c:v>
                </c:pt>
                <c:pt idx="2">
                  <c:v>0.12867821607447436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9B-4394-9516-E22BBC1328CD}"/>
            </c:ext>
          </c:extLst>
        </c:ser>
        <c:ser>
          <c:idx val="3"/>
          <c:order val="3"/>
          <c:tx>
            <c:strRef>
              <c:f>'Dados Gráficos'!$B$13</c:f>
              <c:strCache>
                <c:ptCount val="1"/>
                <c:pt idx="0">
                  <c:v>2397:LEVANTAMENTOS HIDROGEOLOGICOS, ESTUDOS INTEGRADOS EM RECURSO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Gráficos'!$F$13,'Dados Gráficos'!$H$13,'Dados Gráficos'!$J$13)</c:f>
              <c:numCache>
                <c:formatCode>0.00%</c:formatCode>
                <c:ptCount val="3"/>
                <c:pt idx="0">
                  <c:v>0.2045653808362396</c:v>
                </c:pt>
                <c:pt idx="1">
                  <c:v>0.16335912807857048</c:v>
                </c:pt>
                <c:pt idx="2">
                  <c:v>0.15166283735540223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9B-4394-9516-E22BBC1328CD}"/>
            </c:ext>
          </c:extLst>
        </c:ser>
        <c:ser>
          <c:idx val="4"/>
          <c:order val="4"/>
          <c:tx>
            <c:strRef>
              <c:f>'Dados Gráficos'!$B$14</c:f>
              <c:strCache>
                <c:ptCount val="1"/>
                <c:pt idx="0">
                  <c:v>2D62:LEVANTAMENTOS DA GEODIVERSIDADE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Gráficos'!$F$14,'Dados Gráficos'!$H$14,'Dados Gráficos'!$J$14)</c:f>
              <c:numCache>
                <c:formatCode>0.00%</c:formatCode>
                <c:ptCount val="3"/>
                <c:pt idx="0">
                  <c:v>0.42192382806483608</c:v>
                </c:pt>
                <c:pt idx="1">
                  <c:v>0.2039250725432333</c:v>
                </c:pt>
                <c:pt idx="2">
                  <c:v>6.64695256812287E-2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79B-4394-9516-E22BBC132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346688"/>
        <c:axId val="117348224"/>
        <c:extLst/>
      </c:barChart>
      <c:catAx>
        <c:axId val="117346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348224"/>
        <c:crosses val="autoZero"/>
        <c:auto val="1"/>
        <c:lblAlgn val="ctr"/>
        <c:lblOffset val="100"/>
        <c:noMultiLvlLbl val="0"/>
      </c:catAx>
      <c:valAx>
        <c:axId val="11734822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34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85557457491731"/>
          <c:y val="2.5678168905357419E-2"/>
          <c:w val="0.31214442542508275"/>
          <c:h val="0.974321831094642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DGM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432120161756205E-3"/>
          <c:y val="0.18248462484624847"/>
          <c:w val="0.6557665907012924"/>
          <c:h val="0.703378756622211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Gráficos'!$B$17</c:f>
              <c:strCache>
                <c:ptCount val="1"/>
                <c:pt idx="0">
                  <c:v>213Y:LEVANTAMENTOS GEOLOGICOS E INTEGRACAO GEOLOGICA REGIONAL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Gráficos'!$F$17,'Dados Gráficos'!$H$17,'Dados Gráficos'!$J$17)</c:f>
              <c:numCache>
                <c:formatCode>0.00%</c:formatCode>
                <c:ptCount val="3"/>
                <c:pt idx="0">
                  <c:v>0.36750872726940775</c:v>
                </c:pt>
                <c:pt idx="1">
                  <c:v>0.16586645232806838</c:v>
                </c:pt>
                <c:pt idx="2">
                  <c:v>0.16467137264111345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8A88-4896-AE96-3C7512019EB5}"/>
            </c:ext>
          </c:extLst>
        </c:ser>
        <c:ser>
          <c:idx val="1"/>
          <c:order val="1"/>
          <c:tx>
            <c:strRef>
              <c:f>'Dados Gráficos'!$B$18</c:f>
              <c:strCache>
                <c:ptCount val="1"/>
                <c:pt idx="0">
                  <c:v>2399:AVALIACAO DOS RECURSOS MINERAIS DO BRASIL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Gráficos'!$F$18,'Dados Gráficos'!$H$18,'Dados Gráficos'!$J$18)</c:f>
              <c:numCache>
                <c:formatCode>0.00%</c:formatCode>
                <c:ptCount val="3"/>
                <c:pt idx="0">
                  <c:v>0.47817830736364708</c:v>
                </c:pt>
                <c:pt idx="1">
                  <c:v>0.22132021827492374</c:v>
                </c:pt>
                <c:pt idx="2">
                  <c:v>0.2117127412815116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88-4896-AE96-3C7512019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15008"/>
        <c:axId val="117516544"/>
        <c:extLst/>
      </c:barChart>
      <c:catAx>
        <c:axId val="117515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16544"/>
        <c:crosses val="autoZero"/>
        <c:auto val="1"/>
        <c:lblAlgn val="ctr"/>
        <c:lblOffset val="100"/>
        <c:noMultiLvlLbl val="0"/>
      </c:catAx>
      <c:valAx>
        <c:axId val="11751654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15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92217870513139"/>
          <c:y val="0.26672439007854648"/>
          <c:w val="0.30189131037996336"/>
          <c:h val="0.408551975283532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61439973398452E-2"/>
          <c:y val="0.18181372549019609"/>
          <c:w val="0.67408348211044056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Gráficos'!$B$21</c:f>
              <c:strCache>
                <c:ptCount val="1"/>
                <c:pt idx="0">
                  <c:v>212H:MANUTENCAO DE CONTRATO DE GESTAO COM ORGANIZACOES SOCIAIS (L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Gráficos'!$F$21,'Dados Gráficos'!$H$21,'Dados Gráficos'!$J$21)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4A-454B-B044-A6220DA04098}"/>
            </c:ext>
          </c:extLst>
        </c:ser>
        <c:ser>
          <c:idx val="1"/>
          <c:order val="1"/>
          <c:tx>
            <c:strRef>
              <c:f>'Dados Gráficos'!$B$22</c:f>
              <c:strCache>
                <c:ptCount val="1"/>
                <c:pt idx="0">
                  <c:v>2B51:GESTAO E DISSEMINACAO DA INFORMACAO GEOLOGICA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Gráficos'!$F$22,'Dados Gráficos'!$H$22,'Dados Gráficos'!$J$22)</c:f>
              <c:numCache>
                <c:formatCode>0.00%</c:formatCode>
                <c:ptCount val="3"/>
                <c:pt idx="0">
                  <c:v>0.74774403551780289</c:v>
                </c:pt>
                <c:pt idx="1">
                  <c:v>0.71227995774786768</c:v>
                </c:pt>
                <c:pt idx="2">
                  <c:v>0.70039362130460114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4A-454B-B044-A6220DA04098}"/>
            </c:ext>
          </c:extLst>
        </c:ser>
        <c:ser>
          <c:idx val="2"/>
          <c:order val="2"/>
          <c:tx>
            <c:strRef>
              <c:f>'Dados Gráficos'!$B$23</c:f>
              <c:strCache>
                <c:ptCount val="1"/>
                <c:pt idx="0">
                  <c:v>2B53:PRODUCAO LABORATORIAL DE ANALISES MINERAIS - REDE LAMIN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Gráficos'!$F$23,'Dados Gráficos'!$H$23,'Dados Gráficos'!$J$23)</c:f>
              <c:numCache>
                <c:formatCode>0.00%</c:formatCode>
                <c:ptCount val="3"/>
                <c:pt idx="0">
                  <c:v>0.61988435502258388</c:v>
                </c:pt>
                <c:pt idx="1">
                  <c:v>0.33351333176362741</c:v>
                </c:pt>
                <c:pt idx="2">
                  <c:v>0.32814691504531684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4A-454B-B044-A6220DA04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41504"/>
        <c:axId val="117543296"/>
        <c:extLst/>
      </c:barChart>
      <c:catAx>
        <c:axId val="117541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43296"/>
        <c:crosses val="autoZero"/>
        <c:auto val="1"/>
        <c:lblAlgn val="ctr"/>
        <c:lblOffset val="100"/>
        <c:noMultiLvlLbl val="0"/>
      </c:catAx>
      <c:valAx>
        <c:axId val="117543296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41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955889058522136"/>
          <c:y val="0.19724679635633782"/>
          <c:w val="0.29343588878782428"/>
          <c:h val="0.523341052956615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DAF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592609469344094E-3"/>
          <c:y val="0.18114774114774115"/>
          <c:w val="0.66371038635724466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Gráficos'!$B$26</c:f>
              <c:strCache>
                <c:ptCount val="1"/>
                <c:pt idx="0">
                  <c:v>2000:ADMINISTRACAO DA UNIDADE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Gráficos'!$F$26,'Dados Gráficos'!$H$26,'Dados Gráficos'!$J$26)</c:f>
              <c:numCache>
                <c:formatCode>0.00%</c:formatCode>
                <c:ptCount val="3"/>
                <c:pt idx="0">
                  <c:v>0.80987523760935276</c:v>
                </c:pt>
                <c:pt idx="1">
                  <c:v>0.7309036502677595</c:v>
                </c:pt>
                <c:pt idx="2">
                  <c:v>0.70394255594031263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A15C-4BE9-AB7D-6368F75A1963}"/>
            </c:ext>
          </c:extLst>
        </c:ser>
        <c:ser>
          <c:idx val="1"/>
          <c:order val="1"/>
          <c:tx>
            <c:strRef>
              <c:f>'Dados Gráficos'!$B$27</c:f>
              <c:strCache>
                <c:ptCount val="1"/>
                <c:pt idx="0">
                  <c:v>2004:ASSISTENCIA MEDICA E ODONTOLOGICA AOS SERVIDORES CIVIS, EMPR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Gráficos'!$F$27,'Dados Gráficos'!$H$27,'Dados Gráficos'!$J$27)</c:f>
              <c:numCache>
                <c:formatCode>0.00%</c:formatCode>
                <c:ptCount val="3"/>
                <c:pt idx="0">
                  <c:v>0.74620491291119806</c:v>
                </c:pt>
                <c:pt idx="1">
                  <c:v>0.65339699172853793</c:v>
                </c:pt>
                <c:pt idx="2">
                  <c:v>0.63207301555774176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5C-4BE9-AB7D-6368F75A1963}"/>
            </c:ext>
          </c:extLst>
        </c:ser>
        <c:ser>
          <c:idx val="2"/>
          <c:order val="2"/>
          <c:tx>
            <c:strRef>
              <c:f>'Dados Gráficos'!$B$28</c:f>
              <c:strCache>
                <c:ptCount val="1"/>
                <c:pt idx="0">
                  <c:v>20TP:ATIVOS CIVIS DA UNIAO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Gráficos'!$F$28,'Dados Gráficos'!$H$28,'Dados Gráficos'!$J$28)</c:f>
              <c:numCache>
                <c:formatCode>0.00%</c:formatCode>
                <c:ptCount val="3"/>
                <c:pt idx="0">
                  <c:v>0.73145225289464255</c:v>
                </c:pt>
                <c:pt idx="1">
                  <c:v>0.62214519994126083</c:v>
                </c:pt>
                <c:pt idx="2">
                  <c:v>0.61254061015666939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5C-4BE9-AB7D-6368F75A1963}"/>
            </c:ext>
          </c:extLst>
        </c:ser>
        <c:ser>
          <c:idx val="3"/>
          <c:order val="3"/>
          <c:tx>
            <c:strRef>
              <c:f>'Dados Gráficos'!$B$29</c:f>
              <c:strCache>
                <c:ptCount val="1"/>
                <c:pt idx="0">
                  <c:v>212B:BENEFICIOS OBRIGATORIOS AOS SERVIDORES CIVIS, EMPREGADOS, MI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Gráficos'!$F$29,'Dados Gráficos'!$H$29,'Dados Gráficos'!$J$29)</c:f>
              <c:numCache>
                <c:formatCode>0.00%</c:formatCode>
                <c:ptCount val="3"/>
                <c:pt idx="0">
                  <c:v>0.41787489506997733</c:v>
                </c:pt>
                <c:pt idx="1">
                  <c:v>0.41313591756884133</c:v>
                </c:pt>
                <c:pt idx="2">
                  <c:v>0.41256367520889498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15C-4BE9-AB7D-6368F75A1963}"/>
            </c:ext>
          </c:extLst>
        </c:ser>
        <c:ser>
          <c:idx val="4"/>
          <c:order val="4"/>
          <c:tx>
            <c:strRef>
              <c:f>'Dados Gráficos'!$B$30</c:f>
              <c:strCache>
                <c:ptCount val="1"/>
                <c:pt idx="0">
                  <c:v>4572:CAPACITACAO DE SERVIDORES PUBLICOS FEDERAIS EM PROCESSO DE Q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Gráficos'!$F$30,'Dados Gráficos'!$H$30,'Dados Gráficos'!$J$30)</c:f>
              <c:numCache>
                <c:formatCode>0.00%</c:formatCode>
                <c:ptCount val="3"/>
                <c:pt idx="0">
                  <c:v>0.41654409951578353</c:v>
                </c:pt>
                <c:pt idx="1">
                  <c:v>0.10899550222822231</c:v>
                </c:pt>
                <c:pt idx="2">
                  <c:v>8.4283931314272337E-2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5C-4BE9-AB7D-6368F75A1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650944"/>
        <c:axId val="117652480"/>
        <c:extLst/>
      </c:barChart>
      <c:catAx>
        <c:axId val="117650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652480"/>
        <c:crosses val="autoZero"/>
        <c:auto val="1"/>
        <c:lblAlgn val="ctr"/>
        <c:lblOffset val="100"/>
        <c:noMultiLvlLbl val="0"/>
      </c:catAx>
      <c:valAx>
        <c:axId val="11765248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650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13751879876039"/>
          <c:y val="3.4697201311374541E-2"/>
          <c:w val="0.31283998848789524"/>
          <c:h val="0.887158720544547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PR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5507246376811593E-2"/>
          <c:y val="0.18114774114774115"/>
          <c:w val="0.64579710144927538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Gráficos'!$B$3</c:f>
              <c:strCache>
                <c:ptCount val="1"/>
                <c:pt idx="0">
                  <c:v>0022:SENTENCAS JUDICIAIS DEVIDAS POR EMPRESAS ESTATAIS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Gráficos'!$F$3,'Dados Gráficos'!$H$3,'Dados Gráficos'!$J$3)</c:f>
              <c:numCache>
                <c:formatCode>0.00%</c:formatCode>
                <c:ptCount val="3"/>
                <c:pt idx="0">
                  <c:v>0.74419304142204834</c:v>
                </c:pt>
                <c:pt idx="1">
                  <c:v>0.74419304142204834</c:v>
                </c:pt>
                <c:pt idx="2">
                  <c:v>0.74419304142204834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E-4250-823E-DCB6F358F66B}"/>
            </c:ext>
          </c:extLst>
        </c:ser>
        <c:ser>
          <c:idx val="1"/>
          <c:order val="1"/>
          <c:tx>
            <c:strRef>
              <c:f>'Dados Gráficos'!$B$4</c:f>
              <c:strCache>
                <c:ptCount val="1"/>
                <c:pt idx="0">
                  <c:v>00OQ:CONTRIBUICOES A ORGANISMOS INTERNACIONAIS SEM EXIGENCIA DE 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Gráficos'!$F$4,'Dados Gráficos'!$H$4,'Dados Gráficos'!$J$4)</c:f>
              <c:numCache>
                <c:formatCode>0.00%</c:formatCode>
                <c:ptCount val="3"/>
                <c:pt idx="0">
                  <c:v>0.94964488767196698</c:v>
                </c:pt>
                <c:pt idx="1">
                  <c:v>0.9259870046136971</c:v>
                </c:pt>
                <c:pt idx="2">
                  <c:v>0.9259870046136971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3E-4250-823E-DCB6F358F66B}"/>
            </c:ext>
          </c:extLst>
        </c:ser>
        <c:ser>
          <c:idx val="2"/>
          <c:order val="2"/>
          <c:tx>
            <c:strRef>
              <c:f>'Dados Gráficos'!$B$5</c:f>
              <c:strCache>
                <c:ptCount val="1"/>
                <c:pt idx="0">
                  <c:v>0536:BENEFICIOS E PENSOES INDENIZATORIAS DECORRENTES DE LEGISLACA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Gráficos'!$F$5,'Dados Gráficos'!$H$5,'Dados Gráficos'!$J$5)</c:f>
              <c:numCache>
                <c:formatCode>0.00%</c:formatCode>
                <c:ptCount val="3"/>
                <c:pt idx="0">
                  <c:v>0.53466742169697057</c:v>
                </c:pt>
                <c:pt idx="1">
                  <c:v>0.53466742169697057</c:v>
                </c:pt>
                <c:pt idx="2">
                  <c:v>0.53466742169697057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3E-4250-823E-DCB6F358F66B}"/>
            </c:ext>
          </c:extLst>
        </c:ser>
        <c:ser>
          <c:idx val="3"/>
          <c:order val="3"/>
          <c:tx>
            <c:strRef>
              <c:f>'Dados Gráficos'!$B$6</c:f>
              <c:strCache>
                <c:ptCount val="1"/>
                <c:pt idx="0">
                  <c:v>20LC:LEVANTAMENTO GEOLOGICO, OCEANOGRAFICO E AMBIENTAL DO POTEN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Gráficos'!$F$6,'Dados Gráficos'!$H$6,'Dados Gráficos'!$J$6)</c:f>
              <c:numCache>
                <c:formatCode>0.00%</c:formatCode>
                <c:ptCount val="3"/>
                <c:pt idx="0">
                  <c:v>8.5245428489512012E-2</c:v>
                </c:pt>
                <c:pt idx="1">
                  <c:v>4.8320468509806869E-2</c:v>
                </c:pt>
                <c:pt idx="2">
                  <c:v>4.8320468509806869E-2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23E-4250-823E-DCB6F358F66B}"/>
            </c:ext>
          </c:extLst>
        </c:ser>
        <c:ser>
          <c:idx val="4"/>
          <c:order val="4"/>
          <c:tx>
            <c:strRef>
              <c:f>'Dados Gráficos'!$B$7</c:f>
              <c:strCache>
                <c:ptCount val="1"/>
                <c:pt idx="0">
                  <c:v>21BB:PESQUISA, DESENVOLVIMENTO E INOVACAO NAS GEOCIENCIAS 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Gráficos'!$F$7,'Dados Gráficos'!$H$7,'Dados Gráficos'!$J$7)</c:f>
              <c:numCache>
                <c:formatCode>0.00%</c:formatCode>
                <c:ptCount val="3"/>
                <c:pt idx="0">
                  <c:v>7.8246322397981169E-2</c:v>
                </c:pt>
                <c:pt idx="1">
                  <c:v>7.6760755831845884E-2</c:v>
                </c:pt>
                <c:pt idx="2">
                  <c:v>7.6760755831845884E-2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23E-4250-823E-DCB6F358F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631040"/>
        <c:axId val="118653312"/>
        <c:extLst/>
      </c:barChart>
      <c:catAx>
        <c:axId val="118631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653312"/>
        <c:crosses val="autoZero"/>
        <c:auto val="1"/>
        <c:lblAlgn val="ctr"/>
        <c:lblOffset val="100"/>
        <c:noMultiLvlLbl val="0"/>
      </c:catAx>
      <c:valAx>
        <c:axId val="118653312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631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858039484194921"/>
          <c:y val="7.5880473099858301E-3"/>
          <c:w val="0.29940668720757735"/>
          <c:h val="0.979249901454625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DIRETORIAS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Gráficos'!$A$33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Gráficos'!$F$33,'Dados Gráficos'!$H$33,'Dados Gráficos'!$J$33)</c:f>
              <c:numCache>
                <c:formatCode>0.00%</c:formatCode>
                <c:ptCount val="3"/>
                <c:pt idx="0">
                  <c:v>0.51496025191049211</c:v>
                </c:pt>
                <c:pt idx="1">
                  <c:v>0.50262289634731805</c:v>
                </c:pt>
                <c:pt idx="2">
                  <c:v>0.50262289634731805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37B6-4ADE-8477-384CCD32A9A4}"/>
            </c:ext>
          </c:extLst>
        </c:ser>
        <c:ser>
          <c:idx val="1"/>
          <c:order val="1"/>
          <c:tx>
            <c:strRef>
              <c:f>'Dados Gráficos'!$A$34</c:f>
              <c:strCache>
                <c:ptCount val="1"/>
                <c:pt idx="0">
                  <c:v>DHT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Gráficos'!$F$34,'Dados Gráficos'!$H$34,'Dados Gráficos'!$J$34)</c:f>
              <c:numCache>
                <c:formatCode>0.00%</c:formatCode>
                <c:ptCount val="3"/>
                <c:pt idx="0">
                  <c:v>0.19159437977763563</c:v>
                </c:pt>
                <c:pt idx="1">
                  <c:v>0.10264060368014592</c:v>
                </c:pt>
                <c:pt idx="2">
                  <c:v>8.653144160367704E-2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B6-4ADE-8477-384CCD32A9A4}"/>
            </c:ext>
          </c:extLst>
        </c:ser>
        <c:ser>
          <c:idx val="2"/>
          <c:order val="2"/>
          <c:tx>
            <c:strRef>
              <c:f>'Dados Gráficos'!$A$35</c:f>
              <c:strCache>
                <c:ptCount val="1"/>
                <c:pt idx="0">
                  <c:v>DGM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Gráficos'!$F$35,'Dados Gráficos'!$H$35,'Dados Gráficos'!$J$35)</c:f>
              <c:numCache>
                <c:formatCode>0.00%</c:formatCode>
                <c:ptCount val="3"/>
                <c:pt idx="0">
                  <c:v>0.42285036547265714</c:v>
                </c:pt>
                <c:pt idx="1">
                  <c:v>0.19359676674170631</c:v>
                </c:pt>
                <c:pt idx="2">
                  <c:v>0.18819496784826747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B6-4ADE-8477-384CCD32A9A4}"/>
            </c:ext>
          </c:extLst>
        </c:ser>
        <c:ser>
          <c:idx val="3"/>
          <c:order val="3"/>
          <c:tx>
            <c:strRef>
              <c:f>'Dados Gráficos'!$A$36</c:f>
              <c:strCache>
                <c:ptCount val="1"/>
                <c:pt idx="0">
                  <c:v>DIG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Gráficos'!$F$36,'Dados Gráficos'!$H$36,'Dados Gráficos'!$J$36)</c:f>
              <c:numCache>
                <c:formatCode>0.00%</c:formatCode>
                <c:ptCount val="3"/>
                <c:pt idx="0">
                  <c:v>0.60549792661859003</c:v>
                </c:pt>
                <c:pt idx="1">
                  <c:v>0.46680442587776738</c:v>
                </c:pt>
                <c:pt idx="2">
                  <c:v>0.45909975535175246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B6-4ADE-8477-384CCD32A9A4}"/>
            </c:ext>
          </c:extLst>
        </c:ser>
        <c:ser>
          <c:idx val="4"/>
          <c:order val="4"/>
          <c:tx>
            <c:strRef>
              <c:f>'Dados Gráficos'!$A$37</c:f>
              <c:strCache>
                <c:ptCount val="1"/>
                <c:pt idx="0">
                  <c:v>DAF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Gráficos'!$F$37,'Dados Gráficos'!$H$37,'Dados Gráficos'!$J$37)</c:f>
              <c:numCache>
                <c:formatCode>0.00%</c:formatCode>
                <c:ptCount val="3"/>
                <c:pt idx="0">
                  <c:v>0.71757740904408651</c:v>
                </c:pt>
                <c:pt idx="1">
                  <c:v>0.61726408474533634</c:v>
                </c:pt>
                <c:pt idx="2">
                  <c:v>0.60636150369693331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B6-4ADE-8477-384CCD32A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425856"/>
        <c:axId val="118448128"/>
        <c:extLst/>
      </c:barChart>
      <c:catAx>
        <c:axId val="118425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448128"/>
        <c:crosses val="autoZero"/>
        <c:auto val="1"/>
        <c:lblAlgn val="ctr"/>
        <c:lblOffset val="100"/>
        <c:noMultiLvlLbl val="0"/>
      </c:catAx>
      <c:valAx>
        <c:axId val="118448128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425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960170725062971"/>
          <c:y val="0.28968889918171992"/>
          <c:w val="8.0687786248949206E-2"/>
          <c:h val="0.413605836035201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</xdr:colOff>
      <xdr:row>1</xdr:row>
      <xdr:rowOff>0</xdr:rowOff>
    </xdr:from>
    <xdr:to>
      <xdr:col>19</xdr:col>
      <xdr:colOff>600074</xdr:colOff>
      <xdr:row>17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B19C9DE-5467-492B-9887-79707D238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9525</xdr:rowOff>
    </xdr:from>
    <xdr:to>
      <xdr:col>10</xdr:col>
      <xdr:colOff>9525</xdr:colOff>
      <xdr:row>34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47A646C-3C4B-4AEA-8396-9FB1AAE1D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9524</xdr:colOff>
      <xdr:row>18</xdr:row>
      <xdr:rowOff>0</xdr:rowOff>
    </xdr:from>
    <xdr:to>
      <xdr:col>19</xdr:col>
      <xdr:colOff>600075</xdr:colOff>
      <xdr:row>34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9EE6F51-37C0-484F-997B-0E336166F4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35</xdr:row>
      <xdr:rowOff>0</xdr:rowOff>
    </xdr:from>
    <xdr:to>
      <xdr:col>10</xdr:col>
      <xdr:colOff>0</xdr:colOff>
      <xdr:row>51</xdr:row>
      <xdr:rowOff>9525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45E4834-E2DC-4B07-8C34-5D752064B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57149</xdr:colOff>
      <xdr:row>1</xdr:row>
      <xdr:rowOff>0</xdr:rowOff>
    </xdr:from>
    <xdr:to>
      <xdr:col>9</xdr:col>
      <xdr:colOff>600074</xdr:colOff>
      <xdr:row>17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D3AEB83-F638-412D-948C-9ABD353204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9525</xdr:colOff>
      <xdr:row>35</xdr:row>
      <xdr:rowOff>0</xdr:rowOff>
    </xdr:from>
    <xdr:to>
      <xdr:col>20</xdr:col>
      <xdr:colOff>1</xdr:colOff>
      <xdr:row>51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473C128-9B83-4CCF-8AEE-AA98EBDFC9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57"/>
  <sheetViews>
    <sheetView showGridLines="0" tabSelected="1"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RowHeight="12.75" x14ac:dyDescent="0.2"/>
  <cols>
    <col min="1" max="1" width="12.7109375" style="22" customWidth="1"/>
    <col min="2" max="2" width="28.7109375" customWidth="1"/>
    <col min="3" max="3" width="20.7109375" customWidth="1"/>
    <col min="4" max="5" width="14.7109375" customWidth="1"/>
    <col min="6" max="6" width="12.7109375" style="32" customWidth="1"/>
    <col min="7" max="7" width="14.7109375" customWidth="1"/>
    <col min="8" max="8" width="12.7109375" style="32" customWidth="1"/>
    <col min="9" max="9" width="14.7109375" customWidth="1"/>
    <col min="10" max="10" width="12.7109375" style="32" customWidth="1"/>
  </cols>
  <sheetData>
    <row r="1" spans="1:10" ht="22.5" x14ac:dyDescent="0.2">
      <c r="B1" s="1"/>
      <c r="C1" s="1" t="s">
        <v>44</v>
      </c>
    </row>
    <row r="2" spans="1:10" ht="13.5" thickBot="1" x14ac:dyDescent="0.25"/>
    <row r="3" spans="1:10" ht="45" customHeight="1" x14ac:dyDescent="0.2">
      <c r="A3" s="47" t="s">
        <v>32</v>
      </c>
      <c r="B3" s="49" t="s">
        <v>36</v>
      </c>
      <c r="C3" s="47" t="s">
        <v>43</v>
      </c>
      <c r="D3" s="56" t="s">
        <v>0</v>
      </c>
      <c r="E3" s="56" t="s">
        <v>33</v>
      </c>
      <c r="F3" s="45" t="s">
        <v>40</v>
      </c>
      <c r="G3" s="56" t="s">
        <v>34</v>
      </c>
      <c r="H3" s="61" t="s">
        <v>39</v>
      </c>
      <c r="I3" s="58" t="s">
        <v>35</v>
      </c>
      <c r="J3" s="45" t="s">
        <v>42</v>
      </c>
    </row>
    <row r="4" spans="1:10" ht="13.5" thickBot="1" x14ac:dyDescent="0.25">
      <c r="A4" s="48"/>
      <c r="B4" s="50"/>
      <c r="C4" s="50"/>
      <c r="D4" s="57"/>
      <c r="E4" s="57"/>
      <c r="F4" s="46"/>
      <c r="G4" s="57"/>
      <c r="H4" s="46"/>
      <c r="I4" s="59"/>
      <c r="J4" s="46"/>
    </row>
    <row r="5" spans="1:10" ht="22.5" x14ac:dyDescent="0.2">
      <c r="A5" s="53" t="s">
        <v>2</v>
      </c>
      <c r="B5" s="60" t="s">
        <v>3</v>
      </c>
      <c r="C5" s="26" t="s">
        <v>4</v>
      </c>
      <c r="D5" s="43">
        <v>1832000</v>
      </c>
      <c r="E5" s="43">
        <v>472410.54</v>
      </c>
      <c r="F5" s="33">
        <f>E5/D5</f>
        <v>0.25786601528384279</v>
      </c>
      <c r="G5" s="43">
        <v>472410.54</v>
      </c>
      <c r="H5" s="33">
        <f>G5/D5</f>
        <v>0.25786601528384279</v>
      </c>
      <c r="I5" s="29">
        <v>472410.54</v>
      </c>
      <c r="J5" s="38">
        <f>I5/D5</f>
        <v>0.25786601528384279</v>
      </c>
    </row>
    <row r="6" spans="1:10" ht="22.5" x14ac:dyDescent="0.2">
      <c r="A6" s="54"/>
      <c r="B6" s="51"/>
      <c r="C6" s="25" t="s">
        <v>5</v>
      </c>
      <c r="D6" s="43">
        <v>4300000</v>
      </c>
      <c r="E6" s="43">
        <v>4090981.19</v>
      </c>
      <c r="F6" s="34">
        <f t="shared" ref="F6:F57" si="0">E6/D6</f>
        <v>0.95139097441860465</v>
      </c>
      <c r="G6" s="43">
        <v>4090981.19</v>
      </c>
      <c r="H6" s="34">
        <f t="shared" ref="H6:H57" si="1">G6/D6</f>
        <v>0.95139097441860465</v>
      </c>
      <c r="I6" s="27">
        <v>4090981.19</v>
      </c>
      <c r="J6" s="39">
        <f t="shared" ref="J6:J57" si="2">I6/D6</f>
        <v>0.95139097441860465</v>
      </c>
    </row>
    <row r="7" spans="1:10" ht="13.5" customHeight="1" x14ac:dyDescent="0.2">
      <c r="A7" s="54"/>
      <c r="B7" s="51"/>
      <c r="C7" s="15" t="s">
        <v>6</v>
      </c>
      <c r="D7" s="44">
        <v>6132000</v>
      </c>
      <c r="E7" s="44">
        <v>4563391.7300000004</v>
      </c>
      <c r="F7" s="35">
        <f t="shared" si="0"/>
        <v>0.74419304142204834</v>
      </c>
      <c r="G7" s="44">
        <v>4563391.7300000004</v>
      </c>
      <c r="H7" s="35">
        <f t="shared" si="1"/>
        <v>0.74419304142204834</v>
      </c>
      <c r="I7" s="28">
        <v>4563391.7300000004</v>
      </c>
      <c r="J7" s="40">
        <f t="shared" si="2"/>
        <v>0.74419304142204834</v>
      </c>
    </row>
    <row r="8" spans="1:10" ht="22.5" customHeight="1" x14ac:dyDescent="0.2">
      <c r="A8" s="54"/>
      <c r="B8" s="51" t="s">
        <v>7</v>
      </c>
      <c r="C8" s="25" t="s">
        <v>4</v>
      </c>
      <c r="D8" s="43">
        <v>119427</v>
      </c>
      <c r="E8" s="43">
        <v>113413.24</v>
      </c>
      <c r="F8" s="34">
        <f t="shared" si="0"/>
        <v>0.94964488767196698</v>
      </c>
      <c r="G8" s="43">
        <v>110587.85</v>
      </c>
      <c r="H8" s="34">
        <f t="shared" si="1"/>
        <v>0.9259870046136971</v>
      </c>
      <c r="I8" s="27">
        <v>110587.85</v>
      </c>
      <c r="J8" s="39">
        <f t="shared" si="2"/>
        <v>0.9259870046136971</v>
      </c>
    </row>
    <row r="9" spans="1:10" ht="13.5" customHeight="1" x14ac:dyDescent="0.2">
      <c r="A9" s="54"/>
      <c r="B9" s="51"/>
      <c r="C9" s="15" t="s">
        <v>6</v>
      </c>
      <c r="D9" s="44">
        <v>119427</v>
      </c>
      <c r="E9" s="44">
        <v>113413.24</v>
      </c>
      <c r="F9" s="35">
        <f t="shared" si="0"/>
        <v>0.94964488767196698</v>
      </c>
      <c r="G9" s="44">
        <v>110587.85</v>
      </c>
      <c r="H9" s="35">
        <f t="shared" si="1"/>
        <v>0.9259870046136971</v>
      </c>
      <c r="I9" s="28">
        <v>110587.85</v>
      </c>
      <c r="J9" s="40">
        <f t="shared" si="2"/>
        <v>0.9259870046136971</v>
      </c>
    </row>
    <row r="10" spans="1:10" ht="22.5" customHeight="1" x14ac:dyDescent="0.2">
      <c r="A10" s="54"/>
      <c r="B10" s="51" t="s">
        <v>8</v>
      </c>
      <c r="C10" s="25" t="s">
        <v>4</v>
      </c>
      <c r="D10" s="43">
        <v>292262</v>
      </c>
      <c r="E10" s="43">
        <v>156262.97</v>
      </c>
      <c r="F10" s="34">
        <f t="shared" si="0"/>
        <v>0.53466742169697057</v>
      </c>
      <c r="G10" s="43">
        <v>156262.97</v>
      </c>
      <c r="H10" s="34">
        <f t="shared" si="1"/>
        <v>0.53466742169697057</v>
      </c>
      <c r="I10" s="27">
        <v>156262.97</v>
      </c>
      <c r="J10" s="39">
        <f t="shared" si="2"/>
        <v>0.53466742169697057</v>
      </c>
    </row>
    <row r="11" spans="1:10" ht="13.5" customHeight="1" x14ac:dyDescent="0.2">
      <c r="A11" s="54"/>
      <c r="B11" s="51"/>
      <c r="C11" s="15" t="s">
        <v>6</v>
      </c>
      <c r="D11" s="44">
        <v>292262</v>
      </c>
      <c r="E11" s="44">
        <v>156262.97</v>
      </c>
      <c r="F11" s="35">
        <f t="shared" si="0"/>
        <v>0.53466742169697057</v>
      </c>
      <c r="G11" s="44">
        <v>156262.97</v>
      </c>
      <c r="H11" s="35">
        <f t="shared" si="1"/>
        <v>0.53466742169697057</v>
      </c>
      <c r="I11" s="28">
        <v>156262.97</v>
      </c>
      <c r="J11" s="40">
        <f t="shared" si="2"/>
        <v>0.53466742169697057</v>
      </c>
    </row>
    <row r="12" spans="1:10" ht="22.5" customHeight="1" x14ac:dyDescent="0.2">
      <c r="A12" s="54"/>
      <c r="B12" s="51" t="s">
        <v>18</v>
      </c>
      <c r="C12" s="25" t="s">
        <v>12</v>
      </c>
      <c r="D12" s="43">
        <v>267004</v>
      </c>
      <c r="E12" s="43"/>
      <c r="F12" s="34">
        <f t="shared" si="0"/>
        <v>0</v>
      </c>
      <c r="G12" s="43"/>
      <c r="H12" s="34">
        <f t="shared" si="1"/>
        <v>0</v>
      </c>
      <c r="I12" s="27"/>
      <c r="J12" s="39">
        <f t="shared" si="2"/>
        <v>0</v>
      </c>
    </row>
    <row r="13" spans="1:10" ht="22.5" customHeight="1" x14ac:dyDescent="0.2">
      <c r="A13" s="54"/>
      <c r="B13" s="51"/>
      <c r="C13" s="25" t="s">
        <v>4</v>
      </c>
      <c r="D13" s="43">
        <v>2973227</v>
      </c>
      <c r="E13" s="43">
        <v>276214.88</v>
      </c>
      <c r="F13" s="34">
        <f t="shared" si="0"/>
        <v>9.2900703511706303E-2</v>
      </c>
      <c r="G13" s="43">
        <v>156569.48000000001</v>
      </c>
      <c r="H13" s="34">
        <f t="shared" si="1"/>
        <v>5.2659780097516942E-2</v>
      </c>
      <c r="I13" s="27">
        <v>156569.48000000001</v>
      </c>
      <c r="J13" s="39">
        <f t="shared" si="2"/>
        <v>5.2659780097516942E-2</v>
      </c>
    </row>
    <row r="14" spans="1:10" ht="13.5" customHeight="1" x14ac:dyDescent="0.2">
      <c r="A14" s="54"/>
      <c r="B14" s="51"/>
      <c r="C14" s="15" t="s">
        <v>6</v>
      </c>
      <c r="D14" s="44">
        <v>3240231</v>
      </c>
      <c r="E14" s="44">
        <v>276214.88</v>
      </c>
      <c r="F14" s="35">
        <f t="shared" si="0"/>
        <v>8.5245428489512012E-2</v>
      </c>
      <c r="G14" s="44">
        <v>156569.48000000001</v>
      </c>
      <c r="H14" s="35">
        <f t="shared" si="1"/>
        <v>4.8320468509806869E-2</v>
      </c>
      <c r="I14" s="28">
        <v>156569.48000000001</v>
      </c>
      <c r="J14" s="40">
        <f t="shared" si="2"/>
        <v>4.8320468509806869E-2</v>
      </c>
    </row>
    <row r="15" spans="1:10" ht="22.5" customHeight="1" x14ac:dyDescent="0.2">
      <c r="A15" s="54"/>
      <c r="B15" s="51" t="s">
        <v>9</v>
      </c>
      <c r="C15" s="25" t="s">
        <v>4</v>
      </c>
      <c r="D15" s="43">
        <v>162470</v>
      </c>
      <c r="E15" s="43">
        <v>12712.68</v>
      </c>
      <c r="F15" s="34">
        <f t="shared" si="0"/>
        <v>7.8246322397981169E-2</v>
      </c>
      <c r="G15" s="43">
        <v>12471.32</v>
      </c>
      <c r="H15" s="34">
        <f t="shared" si="1"/>
        <v>7.6760755831845884E-2</v>
      </c>
      <c r="I15" s="27">
        <v>12471.32</v>
      </c>
      <c r="J15" s="39">
        <f t="shared" si="2"/>
        <v>7.6760755831845884E-2</v>
      </c>
    </row>
    <row r="16" spans="1:10" ht="13.5" customHeight="1" thickBot="1" x14ac:dyDescent="0.25">
      <c r="A16" s="55"/>
      <c r="B16" s="52"/>
      <c r="C16" s="21" t="s">
        <v>6</v>
      </c>
      <c r="D16" s="44">
        <v>162470</v>
      </c>
      <c r="E16" s="44">
        <v>12712.68</v>
      </c>
      <c r="F16" s="36">
        <f t="shared" si="0"/>
        <v>7.8246322397981169E-2</v>
      </c>
      <c r="G16" s="44">
        <v>12471.32</v>
      </c>
      <c r="H16" s="36">
        <f t="shared" si="1"/>
        <v>7.6760755831845884E-2</v>
      </c>
      <c r="I16" s="30">
        <v>12471.32</v>
      </c>
      <c r="J16" s="41">
        <f t="shared" si="2"/>
        <v>7.6760755831845884E-2</v>
      </c>
    </row>
    <row r="17" spans="1:10" ht="22.5" customHeight="1" x14ac:dyDescent="0.2">
      <c r="A17" s="53" t="s">
        <v>10</v>
      </c>
      <c r="B17" s="60" t="s">
        <v>11</v>
      </c>
      <c r="C17" s="26" t="s">
        <v>12</v>
      </c>
      <c r="D17" s="43">
        <v>961257</v>
      </c>
      <c r="E17" s="43">
        <v>504572.8</v>
      </c>
      <c r="F17" s="33">
        <f t="shared" si="0"/>
        <v>0.52490936346887462</v>
      </c>
      <c r="G17" s="43">
        <v>11951.8</v>
      </c>
      <c r="H17" s="33">
        <f t="shared" si="1"/>
        <v>1.2433511537497256E-2</v>
      </c>
      <c r="I17" s="29">
        <v>11818.14</v>
      </c>
      <c r="J17" s="38">
        <f t="shared" si="2"/>
        <v>1.2294464435629596E-2</v>
      </c>
    </row>
    <row r="18" spans="1:10" ht="22.5" x14ac:dyDescent="0.2">
      <c r="A18" s="54"/>
      <c r="B18" s="51"/>
      <c r="C18" s="25" t="s">
        <v>4</v>
      </c>
      <c r="D18" s="43">
        <v>8945950</v>
      </c>
      <c r="E18" s="43">
        <v>480260.73</v>
      </c>
      <c r="F18" s="34">
        <f t="shared" si="0"/>
        <v>5.3684709840765933E-2</v>
      </c>
      <c r="G18" s="43">
        <v>203096.26</v>
      </c>
      <c r="H18" s="34">
        <f t="shared" si="1"/>
        <v>2.2702592793386954E-2</v>
      </c>
      <c r="I18" s="27">
        <v>177438.78</v>
      </c>
      <c r="J18" s="39">
        <f t="shared" si="2"/>
        <v>1.9834537416372772E-2</v>
      </c>
    </row>
    <row r="19" spans="1:10" ht="13.5" customHeight="1" x14ac:dyDescent="0.2">
      <c r="A19" s="54"/>
      <c r="B19" s="51"/>
      <c r="C19" s="15" t="s">
        <v>6</v>
      </c>
      <c r="D19" s="44">
        <v>9907207</v>
      </c>
      <c r="E19" s="44">
        <v>984833.53</v>
      </c>
      <c r="F19" s="35">
        <f t="shared" si="0"/>
        <v>9.9405768951834769E-2</v>
      </c>
      <c r="G19" s="44">
        <v>215048.06</v>
      </c>
      <c r="H19" s="35">
        <f t="shared" si="1"/>
        <v>2.1706224569649143E-2</v>
      </c>
      <c r="I19" s="28">
        <v>189256.92</v>
      </c>
      <c r="J19" s="40">
        <f t="shared" si="2"/>
        <v>1.9102954041436707E-2</v>
      </c>
    </row>
    <row r="20" spans="1:10" ht="22.5" customHeight="1" x14ac:dyDescent="0.2">
      <c r="A20" s="54"/>
      <c r="B20" s="51" t="s">
        <v>13</v>
      </c>
      <c r="C20" s="25" t="s">
        <v>12</v>
      </c>
      <c r="D20" s="43">
        <v>456318</v>
      </c>
      <c r="E20" s="43">
        <v>153069.14000000001</v>
      </c>
      <c r="F20" s="34">
        <f t="shared" si="0"/>
        <v>0.33544401053651185</v>
      </c>
      <c r="G20" s="43">
        <v>3318</v>
      </c>
      <c r="H20" s="34">
        <f t="shared" si="1"/>
        <v>7.2712450527921317E-3</v>
      </c>
      <c r="I20" s="27"/>
      <c r="J20" s="39">
        <f t="shared" si="2"/>
        <v>0</v>
      </c>
    </row>
    <row r="21" spans="1:10" ht="22.5" x14ac:dyDescent="0.2">
      <c r="A21" s="54"/>
      <c r="B21" s="51"/>
      <c r="C21" s="25" t="s">
        <v>4</v>
      </c>
      <c r="D21" s="43">
        <v>3021997</v>
      </c>
      <c r="E21" s="43">
        <v>947757.14</v>
      </c>
      <c r="F21" s="34">
        <f t="shared" si="0"/>
        <v>0.31361948406964002</v>
      </c>
      <c r="G21" s="43">
        <v>609659.18999999994</v>
      </c>
      <c r="H21" s="34">
        <f t="shared" si="1"/>
        <v>0.20174050139692393</v>
      </c>
      <c r="I21" s="27">
        <v>600604.48</v>
      </c>
      <c r="J21" s="39">
        <f t="shared" si="2"/>
        <v>0.19874423435893548</v>
      </c>
    </row>
    <row r="22" spans="1:10" ht="13.5" customHeight="1" x14ac:dyDescent="0.2">
      <c r="A22" s="54"/>
      <c r="B22" s="51"/>
      <c r="C22" s="15" t="s">
        <v>6</v>
      </c>
      <c r="D22" s="44">
        <v>3478315</v>
      </c>
      <c r="E22" s="44">
        <v>1100826.28</v>
      </c>
      <c r="F22" s="35">
        <f t="shared" si="0"/>
        <v>0.31648263023906692</v>
      </c>
      <c r="G22" s="44">
        <v>612977.18999999994</v>
      </c>
      <c r="H22" s="35">
        <f t="shared" si="1"/>
        <v>0.17622819957364411</v>
      </c>
      <c r="I22" s="28">
        <v>600604.48</v>
      </c>
      <c r="J22" s="40">
        <f t="shared" si="2"/>
        <v>0.17267110080599371</v>
      </c>
    </row>
    <row r="23" spans="1:10" ht="22.5" customHeight="1" x14ac:dyDescent="0.2">
      <c r="A23" s="54"/>
      <c r="B23" s="51" t="s">
        <v>14</v>
      </c>
      <c r="C23" s="25" t="s">
        <v>12</v>
      </c>
      <c r="D23" s="43">
        <v>178682</v>
      </c>
      <c r="E23" s="43">
        <v>14160.42</v>
      </c>
      <c r="F23" s="34">
        <f t="shared" si="0"/>
        <v>7.9249280845300585E-2</v>
      </c>
      <c r="G23" s="43">
        <v>8174.42</v>
      </c>
      <c r="H23" s="34">
        <f t="shared" si="1"/>
        <v>4.574842457550285E-2</v>
      </c>
      <c r="I23" s="27">
        <v>8174.42</v>
      </c>
      <c r="J23" s="39">
        <f t="shared" si="2"/>
        <v>4.574842457550285E-2</v>
      </c>
    </row>
    <row r="24" spans="1:10" ht="22.5" x14ac:dyDescent="0.2">
      <c r="A24" s="54"/>
      <c r="B24" s="51"/>
      <c r="C24" s="25" t="s">
        <v>4</v>
      </c>
      <c r="D24" s="43">
        <v>3068180</v>
      </c>
      <c r="E24" s="43">
        <v>850560.63</v>
      </c>
      <c r="F24" s="34">
        <f t="shared" si="0"/>
        <v>0.27721992516736305</v>
      </c>
      <c r="G24" s="43">
        <v>557705.29</v>
      </c>
      <c r="H24" s="34">
        <f t="shared" si="1"/>
        <v>0.18177072075301973</v>
      </c>
      <c r="I24" s="27">
        <v>409625.99</v>
      </c>
      <c r="J24" s="39">
        <f t="shared" si="2"/>
        <v>0.13350780918981284</v>
      </c>
    </row>
    <row r="25" spans="1:10" ht="13.5" customHeight="1" x14ac:dyDescent="0.2">
      <c r="A25" s="54"/>
      <c r="B25" s="51"/>
      <c r="C25" s="15" t="s">
        <v>6</v>
      </c>
      <c r="D25" s="44">
        <v>3246862</v>
      </c>
      <c r="E25" s="44">
        <v>864721.05</v>
      </c>
      <c r="F25" s="35">
        <f t="shared" si="0"/>
        <v>0.2663251625723545</v>
      </c>
      <c r="G25" s="44">
        <v>565879.71</v>
      </c>
      <c r="H25" s="35">
        <f t="shared" si="1"/>
        <v>0.17428511282586076</v>
      </c>
      <c r="I25" s="28">
        <v>417800.41</v>
      </c>
      <c r="J25" s="40">
        <f t="shared" si="2"/>
        <v>0.12867821607447436</v>
      </c>
    </row>
    <row r="26" spans="1:10" ht="22.5" customHeight="1" x14ac:dyDescent="0.2">
      <c r="A26" s="54"/>
      <c r="B26" s="51" t="s">
        <v>15</v>
      </c>
      <c r="C26" s="25" t="s">
        <v>12</v>
      </c>
      <c r="D26" s="43">
        <v>393413</v>
      </c>
      <c r="E26" s="43"/>
      <c r="F26" s="34">
        <f t="shared" si="0"/>
        <v>0</v>
      </c>
      <c r="G26" s="43"/>
      <c r="H26" s="34">
        <f t="shared" si="1"/>
        <v>0</v>
      </c>
      <c r="I26" s="27"/>
      <c r="J26" s="39">
        <f t="shared" si="2"/>
        <v>0</v>
      </c>
    </row>
    <row r="27" spans="1:10" ht="22.5" x14ac:dyDescent="0.2">
      <c r="A27" s="54"/>
      <c r="B27" s="51"/>
      <c r="C27" s="25" t="s">
        <v>4</v>
      </c>
      <c r="D27" s="43">
        <v>3411884</v>
      </c>
      <c r="E27" s="43">
        <v>778432.03</v>
      </c>
      <c r="F27" s="34">
        <f t="shared" si="0"/>
        <v>0.22815313474901258</v>
      </c>
      <c r="G27" s="43">
        <v>621630</v>
      </c>
      <c r="H27" s="34">
        <f t="shared" si="1"/>
        <v>0.18219552599091879</v>
      </c>
      <c r="I27" s="27">
        <v>577122.14</v>
      </c>
      <c r="J27" s="39">
        <f t="shared" si="2"/>
        <v>0.16915057487300272</v>
      </c>
    </row>
    <row r="28" spans="1:10" ht="13.5" customHeight="1" x14ac:dyDescent="0.2">
      <c r="A28" s="54"/>
      <c r="B28" s="51"/>
      <c r="C28" s="15" t="s">
        <v>6</v>
      </c>
      <c r="D28" s="44">
        <v>3805297</v>
      </c>
      <c r="E28" s="44">
        <v>778432.03</v>
      </c>
      <c r="F28" s="35">
        <f t="shared" si="0"/>
        <v>0.2045653808362396</v>
      </c>
      <c r="G28" s="44">
        <v>621630</v>
      </c>
      <c r="H28" s="35">
        <f t="shared" si="1"/>
        <v>0.16335912807857048</v>
      </c>
      <c r="I28" s="28">
        <v>577122.14</v>
      </c>
      <c r="J28" s="40">
        <f t="shared" si="2"/>
        <v>0.15166283735540223</v>
      </c>
    </row>
    <row r="29" spans="1:10" ht="22.5" customHeight="1" x14ac:dyDescent="0.2">
      <c r="A29" s="54"/>
      <c r="B29" s="51" t="s">
        <v>16</v>
      </c>
      <c r="C29" s="25" t="s">
        <v>12</v>
      </c>
      <c r="D29" s="43">
        <v>119104</v>
      </c>
      <c r="E29" s="43"/>
      <c r="F29" s="34">
        <f t="shared" si="0"/>
        <v>0</v>
      </c>
      <c r="G29" s="43"/>
      <c r="H29" s="34">
        <f t="shared" si="1"/>
        <v>0</v>
      </c>
      <c r="I29" s="27"/>
      <c r="J29" s="39">
        <f t="shared" si="2"/>
        <v>0</v>
      </c>
    </row>
    <row r="30" spans="1:10" ht="22.5" x14ac:dyDescent="0.2">
      <c r="A30" s="54"/>
      <c r="B30" s="51"/>
      <c r="C30" s="25" t="s">
        <v>4</v>
      </c>
      <c r="D30" s="43">
        <v>692481</v>
      </c>
      <c r="E30" s="43">
        <v>342427.05</v>
      </c>
      <c r="F30" s="34">
        <f t="shared" si="0"/>
        <v>0.49449306190350345</v>
      </c>
      <c r="G30" s="43">
        <v>165502.53</v>
      </c>
      <c r="H30" s="34">
        <f t="shared" si="1"/>
        <v>0.23899938048841773</v>
      </c>
      <c r="I30" s="27">
        <v>53945.67</v>
      </c>
      <c r="J30" s="39">
        <f t="shared" si="2"/>
        <v>7.7902021860527582E-2</v>
      </c>
    </row>
    <row r="31" spans="1:10" ht="13.5" customHeight="1" thickBot="1" x14ac:dyDescent="0.25">
      <c r="A31" s="55"/>
      <c r="B31" s="52"/>
      <c r="C31" s="21" t="s">
        <v>6</v>
      </c>
      <c r="D31" s="44">
        <v>811585</v>
      </c>
      <c r="E31" s="44">
        <v>342427.05</v>
      </c>
      <c r="F31" s="36">
        <f t="shared" si="0"/>
        <v>0.42192382806483608</v>
      </c>
      <c r="G31" s="44">
        <v>165502.53</v>
      </c>
      <c r="H31" s="36">
        <f t="shared" si="1"/>
        <v>0.2039250725432333</v>
      </c>
      <c r="I31" s="30">
        <v>53945.67</v>
      </c>
      <c r="J31" s="41">
        <f t="shared" si="2"/>
        <v>6.64695256812287E-2</v>
      </c>
    </row>
    <row r="32" spans="1:10" ht="22.5" customHeight="1" x14ac:dyDescent="0.2">
      <c r="A32" s="53" t="s">
        <v>17</v>
      </c>
      <c r="B32" s="60" t="s">
        <v>19</v>
      </c>
      <c r="C32" s="26" t="s">
        <v>12</v>
      </c>
      <c r="D32" s="43">
        <v>221454</v>
      </c>
      <c r="E32" s="43">
        <v>56555</v>
      </c>
      <c r="F32" s="33">
        <f t="shared" si="0"/>
        <v>0.25538034986949887</v>
      </c>
      <c r="G32" s="43">
        <v>9990</v>
      </c>
      <c r="H32" s="33">
        <f t="shared" si="1"/>
        <v>4.5110948549134361E-2</v>
      </c>
      <c r="I32" s="29">
        <v>9990</v>
      </c>
      <c r="J32" s="38">
        <f t="shared" si="2"/>
        <v>4.5110948549134361E-2</v>
      </c>
    </row>
    <row r="33" spans="1:10" ht="22.5" x14ac:dyDescent="0.2">
      <c r="A33" s="54"/>
      <c r="B33" s="51"/>
      <c r="C33" s="25" t="s">
        <v>4</v>
      </c>
      <c r="D33" s="43">
        <v>5365345</v>
      </c>
      <c r="E33" s="43">
        <v>1996642.39</v>
      </c>
      <c r="F33" s="34">
        <f t="shared" si="0"/>
        <v>0.37213681319654185</v>
      </c>
      <c r="G33" s="43">
        <v>916672.53</v>
      </c>
      <c r="H33" s="34">
        <f t="shared" si="1"/>
        <v>0.17085062190781766</v>
      </c>
      <c r="I33" s="27">
        <v>909995.86</v>
      </c>
      <c r="J33" s="39">
        <f t="shared" si="2"/>
        <v>0.16960621544374127</v>
      </c>
    </row>
    <row r="34" spans="1:10" ht="13.5" customHeight="1" x14ac:dyDescent="0.2">
      <c r="A34" s="54"/>
      <c r="B34" s="51"/>
      <c r="C34" s="15" t="s">
        <v>6</v>
      </c>
      <c r="D34" s="44">
        <v>5586799</v>
      </c>
      <c r="E34" s="44">
        <v>2053197.39</v>
      </c>
      <c r="F34" s="35">
        <f t="shared" si="0"/>
        <v>0.36750872726940775</v>
      </c>
      <c r="G34" s="44">
        <v>926662.53</v>
      </c>
      <c r="H34" s="35">
        <f t="shared" si="1"/>
        <v>0.16586645232806838</v>
      </c>
      <c r="I34" s="28">
        <v>919985.86</v>
      </c>
      <c r="J34" s="40">
        <f t="shared" si="2"/>
        <v>0.16467137264111345</v>
      </c>
    </row>
    <row r="35" spans="1:10" ht="22.5" customHeight="1" x14ac:dyDescent="0.2">
      <c r="A35" s="54"/>
      <c r="B35" s="51" t="s">
        <v>20</v>
      </c>
      <c r="C35" s="25" t="s">
        <v>12</v>
      </c>
      <c r="D35" s="43">
        <v>88959</v>
      </c>
      <c r="E35" s="43">
        <v>76714.149999999994</v>
      </c>
      <c r="F35" s="34">
        <f t="shared" si="0"/>
        <v>0.86235400577794263</v>
      </c>
      <c r="G35" s="43"/>
      <c r="H35" s="34">
        <f t="shared" si="1"/>
        <v>0</v>
      </c>
      <c r="I35" s="27"/>
      <c r="J35" s="39">
        <f t="shared" si="2"/>
        <v>0</v>
      </c>
    </row>
    <row r="36" spans="1:10" ht="22.5" x14ac:dyDescent="0.2">
      <c r="A36" s="54"/>
      <c r="B36" s="51"/>
      <c r="C36" s="25" t="s">
        <v>4</v>
      </c>
      <c r="D36" s="43">
        <v>5499223</v>
      </c>
      <c r="E36" s="43">
        <v>2595433.2599999998</v>
      </c>
      <c r="F36" s="34">
        <f t="shared" si="0"/>
        <v>0.47196363195309587</v>
      </c>
      <c r="G36" s="43">
        <v>1236777.6599999999</v>
      </c>
      <c r="H36" s="34">
        <f t="shared" si="1"/>
        <v>0.22490043775275159</v>
      </c>
      <c r="I36" s="27">
        <v>1183089.33</v>
      </c>
      <c r="J36" s="39">
        <f t="shared" si="2"/>
        <v>0.21513754397666726</v>
      </c>
    </row>
    <row r="37" spans="1:10" ht="13.5" customHeight="1" thickBot="1" x14ac:dyDescent="0.25">
      <c r="A37" s="55"/>
      <c r="B37" s="52"/>
      <c r="C37" s="21" t="s">
        <v>6</v>
      </c>
      <c r="D37" s="44">
        <v>5588182</v>
      </c>
      <c r="E37" s="44">
        <v>2672147.41</v>
      </c>
      <c r="F37" s="36">
        <f t="shared" si="0"/>
        <v>0.47817830736364708</v>
      </c>
      <c r="G37" s="44">
        <v>1236777.6599999999</v>
      </c>
      <c r="H37" s="36">
        <f t="shared" si="1"/>
        <v>0.22132021827492374</v>
      </c>
      <c r="I37" s="30">
        <v>1183089.33</v>
      </c>
      <c r="J37" s="41">
        <f t="shared" si="2"/>
        <v>0.2117127412815116</v>
      </c>
    </row>
    <row r="38" spans="1:10" ht="22.5" customHeight="1" x14ac:dyDescent="0.2">
      <c r="A38" s="53" t="s">
        <v>21</v>
      </c>
      <c r="B38" s="60" t="s">
        <v>22</v>
      </c>
      <c r="C38" s="26" t="s">
        <v>4</v>
      </c>
      <c r="D38" s="43">
        <v>1218532</v>
      </c>
      <c r="E38" s="43"/>
      <c r="F38" s="33">
        <f t="shared" si="0"/>
        <v>0</v>
      </c>
      <c r="G38" s="43"/>
      <c r="H38" s="33">
        <f t="shared" si="1"/>
        <v>0</v>
      </c>
      <c r="I38" s="29"/>
      <c r="J38" s="38">
        <f t="shared" si="2"/>
        <v>0</v>
      </c>
    </row>
    <row r="39" spans="1:10" ht="13.5" customHeight="1" x14ac:dyDescent="0.2">
      <c r="A39" s="54"/>
      <c r="B39" s="51"/>
      <c r="C39" s="15" t="s">
        <v>6</v>
      </c>
      <c r="D39" s="44">
        <v>1218532</v>
      </c>
      <c r="E39" s="44"/>
      <c r="F39" s="35">
        <f t="shared" si="0"/>
        <v>0</v>
      </c>
      <c r="G39" s="44"/>
      <c r="H39" s="35">
        <f t="shared" si="1"/>
        <v>0</v>
      </c>
      <c r="I39" s="28"/>
      <c r="J39" s="40">
        <f t="shared" si="2"/>
        <v>0</v>
      </c>
    </row>
    <row r="40" spans="1:10" ht="22.5" customHeight="1" x14ac:dyDescent="0.2">
      <c r="A40" s="54"/>
      <c r="B40" s="51" t="s">
        <v>23</v>
      </c>
      <c r="C40" s="25" t="s">
        <v>12</v>
      </c>
      <c r="D40" s="43">
        <v>353922</v>
      </c>
      <c r="E40" s="43">
        <v>75306</v>
      </c>
      <c r="F40" s="34">
        <f t="shared" si="0"/>
        <v>0.21277569633987151</v>
      </c>
      <c r="G40" s="43">
        <v>28460</v>
      </c>
      <c r="H40" s="34">
        <f t="shared" si="1"/>
        <v>8.0413198388345458E-2</v>
      </c>
      <c r="I40" s="27">
        <v>28460</v>
      </c>
      <c r="J40" s="39">
        <f t="shared" si="2"/>
        <v>8.0413198388345458E-2</v>
      </c>
    </row>
    <row r="41" spans="1:10" ht="22.5" x14ac:dyDescent="0.2">
      <c r="A41" s="54"/>
      <c r="B41" s="51"/>
      <c r="C41" s="25" t="s">
        <v>4</v>
      </c>
      <c r="D41" s="43">
        <v>4382407</v>
      </c>
      <c r="E41" s="43">
        <v>3466255.76</v>
      </c>
      <c r="F41" s="34">
        <f t="shared" si="0"/>
        <v>0.79094793340737179</v>
      </c>
      <c r="G41" s="43">
        <v>3345132.22</v>
      </c>
      <c r="H41" s="34">
        <f t="shared" si="1"/>
        <v>0.76330934575451348</v>
      </c>
      <c r="I41" s="27">
        <v>3288834.62</v>
      </c>
      <c r="J41" s="39">
        <f t="shared" si="2"/>
        <v>0.75046307200586349</v>
      </c>
    </row>
    <row r="42" spans="1:10" ht="13.5" customHeight="1" x14ac:dyDescent="0.2">
      <c r="A42" s="54"/>
      <c r="B42" s="51"/>
      <c r="C42" s="15" t="s">
        <v>6</v>
      </c>
      <c r="D42" s="44">
        <v>4736329</v>
      </c>
      <c r="E42" s="44">
        <v>3541561.76</v>
      </c>
      <c r="F42" s="35">
        <f t="shared" si="0"/>
        <v>0.74774403551780289</v>
      </c>
      <c r="G42" s="44">
        <v>3373592.22</v>
      </c>
      <c r="H42" s="35">
        <f t="shared" si="1"/>
        <v>0.71227995774786768</v>
      </c>
      <c r="I42" s="28">
        <v>3317294.62</v>
      </c>
      <c r="J42" s="40">
        <f t="shared" si="2"/>
        <v>0.70039362130460114</v>
      </c>
    </row>
    <row r="43" spans="1:10" ht="22.5" customHeight="1" x14ac:dyDescent="0.2">
      <c r="A43" s="54"/>
      <c r="B43" s="51" t="s">
        <v>24</v>
      </c>
      <c r="C43" s="25" t="s">
        <v>12</v>
      </c>
      <c r="D43" s="43">
        <v>393413</v>
      </c>
      <c r="E43" s="43">
        <v>20172.39</v>
      </c>
      <c r="F43" s="34">
        <f t="shared" si="0"/>
        <v>5.1275351856700208E-2</v>
      </c>
      <c r="G43" s="43">
        <v>280</v>
      </c>
      <c r="H43" s="34">
        <f t="shared" si="1"/>
        <v>7.1172025327073587E-4</v>
      </c>
      <c r="I43" s="27">
        <v>280</v>
      </c>
      <c r="J43" s="39">
        <f t="shared" si="2"/>
        <v>7.1172025327073587E-4</v>
      </c>
    </row>
    <row r="44" spans="1:10" ht="22.5" x14ac:dyDescent="0.2">
      <c r="A44" s="54"/>
      <c r="B44" s="51"/>
      <c r="C44" s="25" t="s">
        <v>4</v>
      </c>
      <c r="D44" s="43">
        <v>4061774</v>
      </c>
      <c r="E44" s="43">
        <v>2741528.33</v>
      </c>
      <c r="F44" s="34">
        <f t="shared" si="0"/>
        <v>0.67495836302069001</v>
      </c>
      <c r="G44" s="43">
        <v>1485584.26</v>
      </c>
      <c r="H44" s="34">
        <f t="shared" si="1"/>
        <v>0.36574764130155935</v>
      </c>
      <c r="I44" s="27">
        <v>1461675.87</v>
      </c>
      <c r="J44" s="39">
        <f t="shared" si="2"/>
        <v>0.35986144723955593</v>
      </c>
    </row>
    <row r="45" spans="1:10" ht="13.5" customHeight="1" thickBot="1" x14ac:dyDescent="0.25">
      <c r="A45" s="55"/>
      <c r="B45" s="52"/>
      <c r="C45" s="21" t="s">
        <v>6</v>
      </c>
      <c r="D45" s="44">
        <v>4455187</v>
      </c>
      <c r="E45" s="44">
        <v>2761700.72</v>
      </c>
      <c r="F45" s="36">
        <f t="shared" si="0"/>
        <v>0.61988435502258388</v>
      </c>
      <c r="G45" s="44">
        <v>1485864.26</v>
      </c>
      <c r="H45" s="36">
        <f t="shared" si="1"/>
        <v>0.33351333176362741</v>
      </c>
      <c r="I45" s="30">
        <v>1461955.87</v>
      </c>
      <c r="J45" s="41">
        <f t="shared" si="2"/>
        <v>0.32814691504531684</v>
      </c>
    </row>
    <row r="46" spans="1:10" ht="22.5" customHeight="1" x14ac:dyDescent="0.2">
      <c r="A46" s="53" t="s">
        <v>25</v>
      </c>
      <c r="B46" s="60" t="s">
        <v>26</v>
      </c>
      <c r="C46" s="26" t="s">
        <v>12</v>
      </c>
      <c r="D46" s="43">
        <v>1180239</v>
      </c>
      <c r="E46" s="43">
        <v>172124.35</v>
      </c>
      <c r="F46" s="33">
        <f t="shared" si="0"/>
        <v>0.14583855473340571</v>
      </c>
      <c r="G46" s="43">
        <v>130314</v>
      </c>
      <c r="H46" s="33">
        <f t="shared" si="1"/>
        <v>0.11041322986276508</v>
      </c>
      <c r="I46" s="29">
        <v>113360.02</v>
      </c>
      <c r="J46" s="38">
        <f t="shared" si="2"/>
        <v>9.604835969663772E-2</v>
      </c>
    </row>
    <row r="47" spans="1:10" ht="22.5" x14ac:dyDescent="0.2">
      <c r="A47" s="54"/>
      <c r="B47" s="51"/>
      <c r="C47" s="25" t="s">
        <v>4</v>
      </c>
      <c r="D47" s="43">
        <v>23883484</v>
      </c>
      <c r="E47" s="43">
        <v>20126364.27</v>
      </c>
      <c r="F47" s="34">
        <f t="shared" si="0"/>
        <v>0.8426896289502821</v>
      </c>
      <c r="G47" s="43">
        <v>18188852.629999999</v>
      </c>
      <c r="H47" s="34">
        <f t="shared" si="1"/>
        <v>0.76156613624712366</v>
      </c>
      <c r="I47" s="27">
        <v>17530061.210000001</v>
      </c>
      <c r="J47" s="39">
        <f t="shared" si="2"/>
        <v>0.73398258017967566</v>
      </c>
    </row>
    <row r="48" spans="1:10" ht="13.5" customHeight="1" x14ac:dyDescent="0.2">
      <c r="A48" s="54"/>
      <c r="B48" s="51"/>
      <c r="C48" s="15" t="s">
        <v>6</v>
      </c>
      <c r="D48" s="44">
        <v>25063723</v>
      </c>
      <c r="E48" s="44">
        <v>20298488.620000001</v>
      </c>
      <c r="F48" s="35">
        <f t="shared" si="0"/>
        <v>0.80987523760935276</v>
      </c>
      <c r="G48" s="44">
        <v>18319166.629999999</v>
      </c>
      <c r="H48" s="35">
        <f t="shared" si="1"/>
        <v>0.7309036502677595</v>
      </c>
      <c r="I48" s="28">
        <v>17643421.23</v>
      </c>
      <c r="J48" s="40">
        <f t="shared" si="2"/>
        <v>0.70394255594031263</v>
      </c>
    </row>
    <row r="49" spans="1:10" ht="22.5" customHeight="1" x14ac:dyDescent="0.2">
      <c r="A49" s="54"/>
      <c r="B49" s="51" t="s">
        <v>27</v>
      </c>
      <c r="C49" s="25" t="s">
        <v>4</v>
      </c>
      <c r="D49" s="43">
        <v>23199768</v>
      </c>
      <c r="E49" s="43">
        <v>17311780.859999999</v>
      </c>
      <c r="F49" s="34">
        <f t="shared" si="0"/>
        <v>0.74620491291119806</v>
      </c>
      <c r="G49" s="43">
        <v>15158658.619999999</v>
      </c>
      <c r="H49" s="34">
        <f t="shared" si="1"/>
        <v>0.65339699172853793</v>
      </c>
      <c r="I49" s="27">
        <v>14663947.32</v>
      </c>
      <c r="J49" s="39">
        <f t="shared" si="2"/>
        <v>0.63207301555774176</v>
      </c>
    </row>
    <row r="50" spans="1:10" ht="13.5" customHeight="1" x14ac:dyDescent="0.2">
      <c r="A50" s="54"/>
      <c r="B50" s="51"/>
      <c r="C50" s="15" t="s">
        <v>6</v>
      </c>
      <c r="D50" s="44">
        <v>23199768</v>
      </c>
      <c r="E50" s="44">
        <v>17311780.859999999</v>
      </c>
      <c r="F50" s="35">
        <f t="shared" si="0"/>
        <v>0.74620491291119806</v>
      </c>
      <c r="G50" s="44">
        <v>15158658.619999999</v>
      </c>
      <c r="H50" s="35">
        <f t="shared" si="1"/>
        <v>0.65339699172853793</v>
      </c>
      <c r="I50" s="28">
        <v>14663947.32</v>
      </c>
      <c r="J50" s="40">
        <f t="shared" si="2"/>
        <v>0.63207301555774176</v>
      </c>
    </row>
    <row r="51" spans="1:10" ht="22.5" x14ac:dyDescent="0.2">
      <c r="A51" s="54"/>
      <c r="B51" s="51" t="s">
        <v>28</v>
      </c>
      <c r="C51" s="25" t="s">
        <v>5</v>
      </c>
      <c r="D51" s="43">
        <v>314815210</v>
      </c>
      <c r="E51" s="43">
        <v>230272294.59999999</v>
      </c>
      <c r="F51" s="34">
        <f t="shared" si="0"/>
        <v>0.73145225289464255</v>
      </c>
      <c r="G51" s="43">
        <v>195860771.77000001</v>
      </c>
      <c r="H51" s="34">
        <f t="shared" si="1"/>
        <v>0.62214519994126083</v>
      </c>
      <c r="I51" s="27">
        <v>192837100.81999999</v>
      </c>
      <c r="J51" s="39">
        <f t="shared" si="2"/>
        <v>0.61254061015666939</v>
      </c>
    </row>
    <row r="52" spans="1:10" ht="13.5" customHeight="1" x14ac:dyDescent="0.2">
      <c r="A52" s="54"/>
      <c r="B52" s="51"/>
      <c r="C52" s="15" t="s">
        <v>6</v>
      </c>
      <c r="D52" s="44">
        <v>314815210</v>
      </c>
      <c r="E52" s="44">
        <v>230272294.59999999</v>
      </c>
      <c r="F52" s="35">
        <f t="shared" si="0"/>
        <v>0.73145225289464255</v>
      </c>
      <c r="G52" s="44">
        <v>195860771.77000001</v>
      </c>
      <c r="H52" s="35">
        <f t="shared" si="1"/>
        <v>0.62214519994126083</v>
      </c>
      <c r="I52" s="28">
        <v>192837100.81999999</v>
      </c>
      <c r="J52" s="40">
        <f t="shared" si="2"/>
        <v>0.61254061015666939</v>
      </c>
    </row>
    <row r="53" spans="1:10" ht="22.5" customHeight="1" x14ac:dyDescent="0.2">
      <c r="A53" s="54"/>
      <c r="B53" s="51" t="s">
        <v>29</v>
      </c>
      <c r="C53" s="25" t="s">
        <v>4</v>
      </c>
      <c r="D53" s="43">
        <v>23780134</v>
      </c>
      <c r="E53" s="43">
        <v>9937121</v>
      </c>
      <c r="F53" s="34">
        <f t="shared" si="0"/>
        <v>0.41787489506997733</v>
      </c>
      <c r="G53" s="43">
        <v>9824427.4800000004</v>
      </c>
      <c r="H53" s="34">
        <f t="shared" si="1"/>
        <v>0.41313591756884133</v>
      </c>
      <c r="I53" s="27">
        <v>9810819.4800000004</v>
      </c>
      <c r="J53" s="39">
        <f t="shared" si="2"/>
        <v>0.41256367520889498</v>
      </c>
    </row>
    <row r="54" spans="1:10" ht="13.5" customHeight="1" x14ac:dyDescent="0.2">
      <c r="A54" s="54"/>
      <c r="B54" s="51"/>
      <c r="C54" s="15" t="s">
        <v>6</v>
      </c>
      <c r="D54" s="44">
        <v>23780134</v>
      </c>
      <c r="E54" s="44">
        <v>9937121</v>
      </c>
      <c r="F54" s="35">
        <f t="shared" si="0"/>
        <v>0.41787489506997733</v>
      </c>
      <c r="G54" s="44">
        <v>9824427.4800000004</v>
      </c>
      <c r="H54" s="35">
        <f t="shared" si="1"/>
        <v>0.41313591756884133</v>
      </c>
      <c r="I54" s="28">
        <v>9810819.4800000004</v>
      </c>
      <c r="J54" s="40">
        <f t="shared" si="2"/>
        <v>0.41256367520889498</v>
      </c>
    </row>
    <row r="55" spans="1:10" ht="22.5" customHeight="1" x14ac:dyDescent="0.2">
      <c r="A55" s="54"/>
      <c r="B55" s="51" t="s">
        <v>30</v>
      </c>
      <c r="C55" s="25" t="s">
        <v>4</v>
      </c>
      <c r="D55" s="43">
        <v>725915</v>
      </c>
      <c r="E55" s="43">
        <v>302375.61</v>
      </c>
      <c r="F55" s="34">
        <f t="shared" si="0"/>
        <v>0.41654409951578353</v>
      </c>
      <c r="G55" s="43">
        <v>79121.47</v>
      </c>
      <c r="H55" s="34">
        <f t="shared" si="1"/>
        <v>0.10899550222822231</v>
      </c>
      <c r="I55" s="27">
        <v>61182.97</v>
      </c>
      <c r="J55" s="39">
        <f t="shared" si="2"/>
        <v>8.4283931314272337E-2</v>
      </c>
    </row>
    <row r="56" spans="1:10" ht="13.5" customHeight="1" thickBot="1" x14ac:dyDescent="0.25">
      <c r="A56" s="55"/>
      <c r="B56" s="52"/>
      <c r="C56" s="21" t="s">
        <v>6</v>
      </c>
      <c r="D56" s="44">
        <v>725915</v>
      </c>
      <c r="E56" s="44">
        <v>302375.61</v>
      </c>
      <c r="F56" s="36">
        <f t="shared" si="0"/>
        <v>0.41654409951578353</v>
      </c>
      <c r="G56" s="44">
        <v>79121.47</v>
      </c>
      <c r="H56" s="36">
        <f t="shared" si="1"/>
        <v>0.10899550222822231</v>
      </c>
      <c r="I56" s="30">
        <v>61182.97</v>
      </c>
      <c r="J56" s="41">
        <f t="shared" si="2"/>
        <v>8.4283931314272337E-2</v>
      </c>
    </row>
    <row r="57" spans="1:10" ht="26.25" customHeight="1" thickBot="1" x14ac:dyDescent="0.25">
      <c r="A57" s="24" t="s">
        <v>6</v>
      </c>
      <c r="B57" s="23" t="s">
        <v>31</v>
      </c>
      <c r="C57" s="23" t="s">
        <v>31</v>
      </c>
      <c r="D57" s="31">
        <v>440365435</v>
      </c>
      <c r="E57" s="31">
        <v>298343903.41000003</v>
      </c>
      <c r="F57" s="37">
        <f t="shared" si="0"/>
        <v>0.67749164602348966</v>
      </c>
      <c r="G57" s="31">
        <v>253445363.47999999</v>
      </c>
      <c r="H57" s="37">
        <f t="shared" si="1"/>
        <v>0.57553418896285535</v>
      </c>
      <c r="I57" s="31">
        <v>248736810.46999997</v>
      </c>
      <c r="J57" s="42">
        <f t="shared" si="2"/>
        <v>0.56484181250510723</v>
      </c>
    </row>
  </sheetData>
  <mergeCells count="35">
    <mergeCell ref="A46:A56"/>
    <mergeCell ref="B46:B48"/>
    <mergeCell ref="B49:B50"/>
    <mergeCell ref="B51:B52"/>
    <mergeCell ref="B53:B54"/>
    <mergeCell ref="B55:B56"/>
    <mergeCell ref="F3:F4"/>
    <mergeCell ref="H3:H4"/>
    <mergeCell ref="A38:A45"/>
    <mergeCell ref="B38:B39"/>
    <mergeCell ref="B40:B42"/>
    <mergeCell ref="B43:B45"/>
    <mergeCell ref="B17:B19"/>
    <mergeCell ref="B20:B22"/>
    <mergeCell ref="B23:B25"/>
    <mergeCell ref="B26:B28"/>
    <mergeCell ref="B29:B31"/>
    <mergeCell ref="A17:A31"/>
    <mergeCell ref="A32:A37"/>
    <mergeCell ref="J3:J4"/>
    <mergeCell ref="A3:A4"/>
    <mergeCell ref="B3:B4"/>
    <mergeCell ref="C3:C4"/>
    <mergeCell ref="B35:B37"/>
    <mergeCell ref="A5:A16"/>
    <mergeCell ref="D3:D4"/>
    <mergeCell ref="E3:E4"/>
    <mergeCell ref="G3:G4"/>
    <mergeCell ref="I3:I4"/>
    <mergeCell ref="B32:B34"/>
    <mergeCell ref="B5:B7"/>
    <mergeCell ref="B8:B9"/>
    <mergeCell ref="B10:B11"/>
    <mergeCell ref="B12:B14"/>
    <mergeCell ref="B15:B1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workbookViewId="0">
      <pane xSplit="3" ySplit="2" topLeftCell="D11" activePane="bottomRight" state="frozen"/>
      <selection pane="topRight" activeCell="D1" sqref="D1"/>
      <selection pane="bottomLeft" activeCell="A3" sqref="A3"/>
      <selection pane="bottomRight" activeCell="L27" sqref="L27"/>
    </sheetView>
  </sheetViews>
  <sheetFormatPr defaultRowHeight="12.75" x14ac:dyDescent="0.2"/>
  <cols>
    <col min="1" max="1" width="11.7109375" customWidth="1"/>
    <col min="2" max="2" width="48" customWidth="1"/>
    <col min="3" max="3" width="20.5703125" customWidth="1"/>
    <col min="4" max="5" width="14.28515625" customWidth="1"/>
    <col min="6" max="6" width="14.28515625" style="5" customWidth="1"/>
    <col min="7" max="7" width="14.28515625" customWidth="1"/>
    <col min="8" max="8" width="14.28515625" style="5" customWidth="1"/>
    <col min="9" max="9" width="14.28515625" customWidth="1"/>
    <col min="10" max="10" width="14.28515625" style="5" customWidth="1"/>
  </cols>
  <sheetData>
    <row r="1" spans="1:10" ht="22.5" x14ac:dyDescent="0.2">
      <c r="A1" s="1"/>
    </row>
    <row r="2" spans="1:10" ht="23.25" customHeight="1" x14ac:dyDescent="0.2">
      <c r="A2" s="13" t="s">
        <v>32</v>
      </c>
      <c r="B2" s="11" t="s">
        <v>36</v>
      </c>
      <c r="C2" s="11" t="s">
        <v>1</v>
      </c>
      <c r="D2" s="9" t="s">
        <v>0</v>
      </c>
      <c r="E2" s="9" t="s">
        <v>33</v>
      </c>
      <c r="F2" s="12" t="s">
        <v>40</v>
      </c>
      <c r="G2" s="9" t="s">
        <v>34</v>
      </c>
      <c r="H2" s="12" t="s">
        <v>39</v>
      </c>
      <c r="I2" s="9" t="s">
        <v>35</v>
      </c>
      <c r="J2" s="12" t="s">
        <v>41</v>
      </c>
    </row>
    <row r="3" spans="1:10" ht="22.5" x14ac:dyDescent="0.2">
      <c r="A3" s="62" t="s">
        <v>2</v>
      </c>
      <c r="B3" s="7" t="s">
        <v>3</v>
      </c>
      <c r="C3" s="3" t="s">
        <v>6</v>
      </c>
      <c r="D3" s="4">
        <f>'Execução - LOA 2020'!D7</f>
        <v>6132000</v>
      </c>
      <c r="E3" s="4">
        <f>'Execução - LOA 2020'!E7</f>
        <v>4563391.7300000004</v>
      </c>
      <c r="F3" s="6">
        <f t="shared" ref="F3:F8" si="0">E3/D3</f>
        <v>0.74419304142204834</v>
      </c>
      <c r="G3" s="4">
        <f>'Execução - LOA 2020'!G7</f>
        <v>4563391.7300000004</v>
      </c>
      <c r="H3" s="6">
        <f>G3/D3</f>
        <v>0.74419304142204834</v>
      </c>
      <c r="I3" s="4">
        <f>'Execução - LOA 2020'!I7</f>
        <v>4563391.7300000004</v>
      </c>
      <c r="J3" s="6">
        <f>I3/D3</f>
        <v>0.74419304142204834</v>
      </c>
    </row>
    <row r="4" spans="1:10" ht="22.5" x14ac:dyDescent="0.2">
      <c r="A4" s="63"/>
      <c r="B4" s="10" t="s">
        <v>7</v>
      </c>
      <c r="C4" s="3" t="s">
        <v>6</v>
      </c>
      <c r="D4" s="4">
        <f>'Execução - LOA 2020'!D9</f>
        <v>119427</v>
      </c>
      <c r="E4" s="4">
        <f>'Execução - LOA 2020'!E9</f>
        <v>113413.24</v>
      </c>
      <c r="F4" s="6">
        <f t="shared" si="0"/>
        <v>0.94964488767196698</v>
      </c>
      <c r="G4" s="4">
        <f>'Execução - LOA 2020'!G9</f>
        <v>110587.85</v>
      </c>
      <c r="H4" s="6">
        <f t="shared" ref="H4:H8" si="1">G4/D4</f>
        <v>0.9259870046136971</v>
      </c>
      <c r="I4" s="4">
        <f>'Execução - LOA 2020'!I9</f>
        <v>110587.85</v>
      </c>
      <c r="J4" s="6">
        <f t="shared" ref="J4:J37" si="2">I4/D4</f>
        <v>0.9259870046136971</v>
      </c>
    </row>
    <row r="5" spans="1:10" ht="22.5" x14ac:dyDescent="0.2">
      <c r="A5" s="63"/>
      <c r="B5" s="8" t="s">
        <v>8</v>
      </c>
      <c r="C5" s="3" t="s">
        <v>6</v>
      </c>
      <c r="D5" s="4">
        <f>'Execução - LOA 2020'!D11</f>
        <v>292262</v>
      </c>
      <c r="E5" s="4">
        <f>'Execução - LOA 2020'!E11</f>
        <v>156262.97</v>
      </c>
      <c r="F5" s="6">
        <f t="shared" si="0"/>
        <v>0.53466742169697057</v>
      </c>
      <c r="G5" s="4">
        <f>'Execução - LOA 2020'!G11</f>
        <v>156262.97</v>
      </c>
      <c r="H5" s="6">
        <f t="shared" si="1"/>
        <v>0.53466742169697057</v>
      </c>
      <c r="I5" s="4">
        <f>'Execução - LOA 2020'!I11</f>
        <v>156262.97</v>
      </c>
      <c r="J5" s="6">
        <f t="shared" si="2"/>
        <v>0.53466742169697057</v>
      </c>
    </row>
    <row r="6" spans="1:10" ht="22.5" x14ac:dyDescent="0.2">
      <c r="A6" s="63"/>
      <c r="B6" s="8" t="s">
        <v>37</v>
      </c>
      <c r="C6" s="3" t="s">
        <v>6</v>
      </c>
      <c r="D6" s="4">
        <f>'Execução - LOA 2020'!D14</f>
        <v>3240231</v>
      </c>
      <c r="E6" s="4">
        <f>'Execução - LOA 2020'!E14</f>
        <v>276214.88</v>
      </c>
      <c r="F6" s="6">
        <f t="shared" si="0"/>
        <v>8.5245428489512012E-2</v>
      </c>
      <c r="G6" s="4">
        <f>'Execução - LOA 2020'!G14</f>
        <v>156569.48000000001</v>
      </c>
      <c r="H6" s="6">
        <f t="shared" si="1"/>
        <v>4.8320468509806869E-2</v>
      </c>
      <c r="I6" s="4">
        <f>'Execução - LOA 2020'!I14</f>
        <v>156569.48000000001</v>
      </c>
      <c r="J6" s="6">
        <f t="shared" si="2"/>
        <v>4.8320468509806869E-2</v>
      </c>
    </row>
    <row r="7" spans="1:10" ht="22.5" x14ac:dyDescent="0.2">
      <c r="A7" s="63"/>
      <c r="B7" s="8" t="s">
        <v>38</v>
      </c>
      <c r="C7" s="3" t="s">
        <v>6</v>
      </c>
      <c r="D7" s="4">
        <f>'Execução - LOA 2020'!D16</f>
        <v>162470</v>
      </c>
      <c r="E7" s="4">
        <f>'Execução - LOA 2020'!E16</f>
        <v>12712.68</v>
      </c>
      <c r="F7" s="6">
        <f t="shared" si="0"/>
        <v>7.8246322397981169E-2</v>
      </c>
      <c r="G7" s="4">
        <f>'Execução - LOA 2020'!G16</f>
        <v>12471.32</v>
      </c>
      <c r="H7" s="6">
        <f t="shared" si="1"/>
        <v>7.6760755831845884E-2</v>
      </c>
      <c r="I7" s="4">
        <f>'Execução - LOA 2020'!I16</f>
        <v>12471.32</v>
      </c>
      <c r="J7" s="6">
        <f t="shared" si="2"/>
        <v>7.6760755831845884E-2</v>
      </c>
    </row>
    <row r="8" spans="1:10" x14ac:dyDescent="0.2">
      <c r="A8" s="64"/>
      <c r="B8" s="16"/>
      <c r="C8" s="3" t="s">
        <v>6</v>
      </c>
      <c r="D8" s="17">
        <f>SUM(D3:D7)</f>
        <v>9946390</v>
      </c>
      <c r="E8" s="17">
        <f>SUM(E3:E7)</f>
        <v>5121995.5</v>
      </c>
      <c r="F8" s="6">
        <f t="shared" si="0"/>
        <v>0.51496025191049211</v>
      </c>
      <c r="G8" s="17">
        <f>SUM(G3:G7)</f>
        <v>4999283.3500000006</v>
      </c>
      <c r="H8" s="6">
        <f t="shared" si="1"/>
        <v>0.50262289634731805</v>
      </c>
      <c r="I8" s="17">
        <f>SUM(I3:I7)</f>
        <v>4999283.3500000006</v>
      </c>
      <c r="J8" s="6">
        <f t="shared" si="2"/>
        <v>0.50262289634731805</v>
      </c>
    </row>
    <row r="9" spans="1:10" ht="23.25" customHeight="1" x14ac:dyDescent="0.2">
      <c r="A9" s="13" t="s">
        <v>32</v>
      </c>
      <c r="B9" s="11" t="s">
        <v>36</v>
      </c>
      <c r="C9" s="11" t="s">
        <v>1</v>
      </c>
      <c r="D9" s="9" t="s">
        <v>0</v>
      </c>
      <c r="E9" s="9" t="s">
        <v>33</v>
      </c>
      <c r="F9" s="12" t="s">
        <v>40</v>
      </c>
      <c r="G9" s="9" t="s">
        <v>34</v>
      </c>
      <c r="H9" s="12" t="s">
        <v>39</v>
      </c>
      <c r="I9" s="9" t="s">
        <v>35</v>
      </c>
      <c r="J9" s="12" t="s">
        <v>41</v>
      </c>
    </row>
    <row r="10" spans="1:10" ht="22.5" x14ac:dyDescent="0.2">
      <c r="A10" s="62" t="s">
        <v>10</v>
      </c>
      <c r="B10" s="8" t="s">
        <v>11</v>
      </c>
      <c r="C10" s="3" t="s">
        <v>6</v>
      </c>
      <c r="D10" s="4">
        <f>'Execução - LOA 2020'!D19</f>
        <v>9907207</v>
      </c>
      <c r="E10" s="4">
        <f>'Execução - LOA 2020'!E19</f>
        <v>984833.53</v>
      </c>
      <c r="F10" s="6">
        <f t="shared" ref="F10:F15" si="3">E10/D10</f>
        <v>9.9405768951834769E-2</v>
      </c>
      <c r="G10" s="4">
        <f>'Execução - LOA 2020'!G19</f>
        <v>215048.06</v>
      </c>
      <c r="H10" s="6">
        <f>G10/D10</f>
        <v>2.1706224569649143E-2</v>
      </c>
      <c r="I10" s="4">
        <f>'Execução - LOA 2020'!I19</f>
        <v>189256.92</v>
      </c>
      <c r="J10" s="6">
        <f t="shared" si="2"/>
        <v>1.9102954041436707E-2</v>
      </c>
    </row>
    <row r="11" spans="1:10" ht="22.5" x14ac:dyDescent="0.2">
      <c r="A11" s="63"/>
      <c r="B11" s="8" t="s">
        <v>13</v>
      </c>
      <c r="C11" s="3" t="s">
        <v>6</v>
      </c>
      <c r="D11" s="4">
        <f>'Execução - LOA 2020'!D22</f>
        <v>3478315</v>
      </c>
      <c r="E11" s="4">
        <f>'Execução - LOA 2020'!E22</f>
        <v>1100826.28</v>
      </c>
      <c r="F11" s="6">
        <f t="shared" si="3"/>
        <v>0.31648263023906692</v>
      </c>
      <c r="G11" s="4">
        <f>'Execução - LOA 2020'!G22</f>
        <v>612977.18999999994</v>
      </c>
      <c r="H11" s="6">
        <f t="shared" ref="H11:H37" si="4">G11/D11</f>
        <v>0.17622819957364411</v>
      </c>
      <c r="I11" s="4">
        <f>'Execução - LOA 2020'!I22</f>
        <v>600604.48</v>
      </c>
      <c r="J11" s="6">
        <f t="shared" si="2"/>
        <v>0.17267110080599371</v>
      </c>
    </row>
    <row r="12" spans="1:10" ht="22.5" x14ac:dyDescent="0.2">
      <c r="A12" s="63"/>
      <c r="B12" s="8" t="s">
        <v>14</v>
      </c>
      <c r="C12" s="3" t="s">
        <v>6</v>
      </c>
      <c r="D12" s="4">
        <f>'Execução - LOA 2020'!D25</f>
        <v>3246862</v>
      </c>
      <c r="E12" s="4">
        <f>'Execução - LOA 2020'!E25</f>
        <v>864721.05</v>
      </c>
      <c r="F12" s="6">
        <f t="shared" si="3"/>
        <v>0.2663251625723545</v>
      </c>
      <c r="G12" s="4">
        <f>'Execução - LOA 2020'!G25</f>
        <v>565879.71</v>
      </c>
      <c r="H12" s="6">
        <f t="shared" si="4"/>
        <v>0.17428511282586076</v>
      </c>
      <c r="I12" s="4">
        <f>'Execução - LOA 2020'!I25</f>
        <v>417800.41</v>
      </c>
      <c r="J12" s="6">
        <f t="shared" si="2"/>
        <v>0.12867821607447436</v>
      </c>
    </row>
    <row r="13" spans="1:10" ht="22.5" x14ac:dyDescent="0.2">
      <c r="A13" s="63"/>
      <c r="B13" s="8" t="s">
        <v>15</v>
      </c>
      <c r="C13" s="3" t="s">
        <v>6</v>
      </c>
      <c r="D13" s="4">
        <f>'Execução - LOA 2020'!D28</f>
        <v>3805297</v>
      </c>
      <c r="E13" s="4">
        <f>'Execução - LOA 2020'!E28</f>
        <v>778432.03</v>
      </c>
      <c r="F13" s="6">
        <f t="shared" si="3"/>
        <v>0.2045653808362396</v>
      </c>
      <c r="G13" s="4">
        <f>'Execução - LOA 2020'!G28</f>
        <v>621630</v>
      </c>
      <c r="H13" s="6">
        <f t="shared" si="4"/>
        <v>0.16335912807857048</v>
      </c>
      <c r="I13" s="4">
        <f>'Execução - LOA 2020'!I28</f>
        <v>577122.14</v>
      </c>
      <c r="J13" s="6">
        <f t="shared" si="2"/>
        <v>0.15166283735540223</v>
      </c>
    </row>
    <row r="14" spans="1:10" x14ac:dyDescent="0.2">
      <c r="A14" s="63"/>
      <c r="B14" s="8" t="s">
        <v>16</v>
      </c>
      <c r="C14" s="3" t="s">
        <v>6</v>
      </c>
      <c r="D14" s="4">
        <f>'Execução - LOA 2020'!D31</f>
        <v>811585</v>
      </c>
      <c r="E14" s="4">
        <f>'Execução - LOA 2020'!E31</f>
        <v>342427.05</v>
      </c>
      <c r="F14" s="6">
        <f t="shared" si="3"/>
        <v>0.42192382806483608</v>
      </c>
      <c r="G14" s="4">
        <f>'Execução - LOA 2020'!G31</f>
        <v>165502.53</v>
      </c>
      <c r="H14" s="6">
        <f t="shared" si="4"/>
        <v>0.2039250725432333</v>
      </c>
      <c r="I14" s="4">
        <f>'Execução - LOA 2020'!I31</f>
        <v>53945.67</v>
      </c>
      <c r="J14" s="6">
        <f t="shared" si="2"/>
        <v>6.64695256812287E-2</v>
      </c>
    </row>
    <row r="15" spans="1:10" x14ac:dyDescent="0.2">
      <c r="A15" s="64"/>
      <c r="B15" s="8"/>
      <c r="C15" s="3" t="s">
        <v>6</v>
      </c>
      <c r="D15" s="4">
        <f>SUM(D10:D14)</f>
        <v>21249266</v>
      </c>
      <c r="E15" s="4">
        <f>SUM(E10:E14)</f>
        <v>4071239.9400000004</v>
      </c>
      <c r="F15" s="6">
        <f t="shared" si="3"/>
        <v>0.19159437977763563</v>
      </c>
      <c r="G15" s="4">
        <f>SUM(G10:G14)</f>
        <v>2181037.4899999998</v>
      </c>
      <c r="H15" s="6">
        <f t="shared" si="4"/>
        <v>0.10264060368014592</v>
      </c>
      <c r="I15" s="4">
        <f>SUM(I10:I14)</f>
        <v>1838729.62</v>
      </c>
      <c r="J15" s="6">
        <f t="shared" si="2"/>
        <v>8.653144160367704E-2</v>
      </c>
    </row>
    <row r="16" spans="1:10" ht="23.25" customHeight="1" x14ac:dyDescent="0.2">
      <c r="A16" s="14" t="s">
        <v>32</v>
      </c>
      <c r="B16" s="14" t="s">
        <v>36</v>
      </c>
      <c r="C16" s="14" t="s">
        <v>1</v>
      </c>
      <c r="D16" s="2" t="s">
        <v>0</v>
      </c>
      <c r="E16" s="2" t="s">
        <v>33</v>
      </c>
      <c r="F16" s="12" t="s">
        <v>40</v>
      </c>
      <c r="G16" s="9" t="s">
        <v>34</v>
      </c>
      <c r="H16" s="12" t="s">
        <v>39</v>
      </c>
      <c r="I16" s="9" t="s">
        <v>35</v>
      </c>
      <c r="J16" s="12" t="s">
        <v>41</v>
      </c>
    </row>
    <row r="17" spans="1:10" ht="22.5" x14ac:dyDescent="0.2">
      <c r="A17" s="62" t="s">
        <v>17</v>
      </c>
      <c r="B17" s="8" t="s">
        <v>19</v>
      </c>
      <c r="C17" s="3" t="s">
        <v>6</v>
      </c>
      <c r="D17" s="4">
        <f>'Execução - LOA 2020'!D34</f>
        <v>5586799</v>
      </c>
      <c r="E17" s="4">
        <f>'Execução - LOA 2020'!E34</f>
        <v>2053197.39</v>
      </c>
      <c r="F17" s="6">
        <f t="shared" ref="F17:F37" si="5">E17/D17</f>
        <v>0.36750872726940775</v>
      </c>
      <c r="G17" s="4">
        <f>'Execução - LOA 2020'!G34</f>
        <v>926662.53</v>
      </c>
      <c r="H17" s="6">
        <f t="shared" si="4"/>
        <v>0.16586645232806838</v>
      </c>
      <c r="I17" s="4">
        <f>'Execução - LOA 2020'!I34</f>
        <v>919985.86</v>
      </c>
      <c r="J17" s="6">
        <f t="shared" si="2"/>
        <v>0.16467137264111345</v>
      </c>
    </row>
    <row r="18" spans="1:10" x14ac:dyDescent="0.2">
      <c r="A18" s="63"/>
      <c r="B18" s="8" t="s">
        <v>20</v>
      </c>
      <c r="C18" s="3" t="s">
        <v>6</v>
      </c>
      <c r="D18" s="4">
        <f>'Execução - LOA 2020'!D37</f>
        <v>5588182</v>
      </c>
      <c r="E18" s="4">
        <f>'Execução - LOA 2020'!E37</f>
        <v>2672147.41</v>
      </c>
      <c r="F18" s="6">
        <f t="shared" si="5"/>
        <v>0.47817830736364708</v>
      </c>
      <c r="G18" s="4">
        <f>'Execução - LOA 2020'!G37</f>
        <v>1236777.6599999999</v>
      </c>
      <c r="H18" s="6">
        <f t="shared" si="4"/>
        <v>0.22132021827492374</v>
      </c>
      <c r="I18" s="4">
        <f>'Execução - LOA 2020'!I37</f>
        <v>1183089.33</v>
      </c>
      <c r="J18" s="6">
        <f t="shared" si="2"/>
        <v>0.2117127412815116</v>
      </c>
    </row>
    <row r="19" spans="1:10" x14ac:dyDescent="0.2">
      <c r="A19" s="64"/>
      <c r="B19" s="8"/>
      <c r="C19" s="3" t="s">
        <v>6</v>
      </c>
      <c r="D19" s="4">
        <f>SUM(D17:D18)</f>
        <v>11174981</v>
      </c>
      <c r="E19" s="4">
        <f>SUM(E17:E18)</f>
        <v>4725344.8</v>
      </c>
      <c r="F19" s="6">
        <f>E19/D19</f>
        <v>0.42285036547265714</v>
      </c>
      <c r="G19" s="4">
        <f>SUM(G17:G18)</f>
        <v>2163440.19</v>
      </c>
      <c r="H19" s="6">
        <f t="shared" si="4"/>
        <v>0.19359676674170631</v>
      </c>
      <c r="I19" s="4">
        <f>SUM(I17:I18)</f>
        <v>2103075.19</v>
      </c>
      <c r="J19" s="6">
        <f t="shared" si="2"/>
        <v>0.18819496784826747</v>
      </c>
    </row>
    <row r="20" spans="1:10" ht="23.25" customHeight="1" x14ac:dyDescent="0.2">
      <c r="A20" s="14" t="s">
        <v>32</v>
      </c>
      <c r="B20" s="14" t="s">
        <v>36</v>
      </c>
      <c r="C20" s="14" t="s">
        <v>1</v>
      </c>
      <c r="D20" s="2" t="s">
        <v>0</v>
      </c>
      <c r="E20" s="2" t="s">
        <v>33</v>
      </c>
      <c r="F20" s="12" t="s">
        <v>40</v>
      </c>
      <c r="G20" s="9" t="s">
        <v>34</v>
      </c>
      <c r="H20" s="12" t="s">
        <v>39</v>
      </c>
      <c r="I20" s="9" t="s">
        <v>35</v>
      </c>
      <c r="J20" s="12" t="s">
        <v>41</v>
      </c>
    </row>
    <row r="21" spans="1:10" ht="22.5" x14ac:dyDescent="0.2">
      <c r="A21" s="62" t="s">
        <v>21</v>
      </c>
      <c r="B21" s="8" t="s">
        <v>22</v>
      </c>
      <c r="C21" s="3" t="s">
        <v>6</v>
      </c>
      <c r="D21" s="4">
        <f>'Execução - LOA 2020'!D39</f>
        <v>1218532</v>
      </c>
      <c r="E21" s="4">
        <f>'Execução - LOA 2020'!E39</f>
        <v>0</v>
      </c>
      <c r="F21" s="6">
        <f t="shared" si="5"/>
        <v>0</v>
      </c>
      <c r="G21" s="4">
        <f>'Execução - LOA 2020'!G39</f>
        <v>0</v>
      </c>
      <c r="H21" s="6">
        <f t="shared" si="4"/>
        <v>0</v>
      </c>
      <c r="I21" s="4">
        <f>'Execução - LOA 2020'!I39</f>
        <v>0</v>
      </c>
      <c r="J21" s="6">
        <f t="shared" si="2"/>
        <v>0</v>
      </c>
    </row>
    <row r="22" spans="1:10" x14ac:dyDescent="0.2">
      <c r="A22" s="63"/>
      <c r="B22" s="8" t="s">
        <v>23</v>
      </c>
      <c r="C22" s="3" t="s">
        <v>6</v>
      </c>
      <c r="D22" s="4">
        <f>'Execução - LOA 2020'!D42</f>
        <v>4736329</v>
      </c>
      <c r="E22" s="4">
        <f>'Execução - LOA 2020'!E42</f>
        <v>3541561.76</v>
      </c>
      <c r="F22" s="6">
        <f t="shared" si="5"/>
        <v>0.74774403551780289</v>
      </c>
      <c r="G22" s="4">
        <f>'Execução - LOA 2020'!G42</f>
        <v>3373592.22</v>
      </c>
      <c r="H22" s="6">
        <f t="shared" si="4"/>
        <v>0.71227995774786768</v>
      </c>
      <c r="I22" s="4">
        <f>'Execução - LOA 2020'!I42</f>
        <v>3317294.62</v>
      </c>
      <c r="J22" s="6">
        <f t="shared" si="2"/>
        <v>0.70039362130460114</v>
      </c>
    </row>
    <row r="23" spans="1:10" ht="22.5" x14ac:dyDescent="0.2">
      <c r="A23" s="63"/>
      <c r="B23" s="8" t="s">
        <v>24</v>
      </c>
      <c r="C23" s="3" t="s">
        <v>6</v>
      </c>
      <c r="D23" s="4">
        <f>'Execução - LOA 2020'!D45</f>
        <v>4455187</v>
      </c>
      <c r="E23" s="4">
        <f>'Execução - LOA 2020'!E45</f>
        <v>2761700.72</v>
      </c>
      <c r="F23" s="6">
        <f t="shared" si="5"/>
        <v>0.61988435502258388</v>
      </c>
      <c r="G23" s="4">
        <f>'Execução - LOA 2020'!G45</f>
        <v>1485864.26</v>
      </c>
      <c r="H23" s="6">
        <f t="shared" si="4"/>
        <v>0.33351333176362741</v>
      </c>
      <c r="I23" s="4">
        <f>'Execução - LOA 2020'!I45</f>
        <v>1461955.87</v>
      </c>
      <c r="J23" s="6">
        <f t="shared" si="2"/>
        <v>0.32814691504531684</v>
      </c>
    </row>
    <row r="24" spans="1:10" x14ac:dyDescent="0.2">
      <c r="A24" s="64"/>
      <c r="B24" s="8"/>
      <c r="C24" s="3" t="s">
        <v>6</v>
      </c>
      <c r="D24" s="4">
        <f>SUM(D21:D23)</f>
        <v>10410048</v>
      </c>
      <c r="E24" s="4">
        <f>SUM(E21:E23)</f>
        <v>6303262.4800000004</v>
      </c>
      <c r="F24" s="6">
        <f t="shared" si="5"/>
        <v>0.60549792661859003</v>
      </c>
      <c r="G24" s="4">
        <f>SUM(G21:G23)</f>
        <v>4859456.4800000004</v>
      </c>
      <c r="H24" s="6">
        <f t="shared" si="4"/>
        <v>0.46680442587776738</v>
      </c>
      <c r="I24" s="4">
        <f>SUM(I21:I23)</f>
        <v>4779250.49</v>
      </c>
      <c r="J24" s="6">
        <f t="shared" si="2"/>
        <v>0.45909975535175246</v>
      </c>
    </row>
    <row r="25" spans="1:10" ht="23.25" customHeight="1" x14ac:dyDescent="0.2">
      <c r="A25" s="14" t="s">
        <v>32</v>
      </c>
      <c r="B25" s="14" t="s">
        <v>36</v>
      </c>
      <c r="C25" s="14" t="s">
        <v>1</v>
      </c>
      <c r="D25" s="2" t="s">
        <v>0</v>
      </c>
      <c r="E25" s="2" t="s">
        <v>33</v>
      </c>
      <c r="F25" s="12" t="s">
        <v>40</v>
      </c>
      <c r="G25" s="9" t="s">
        <v>34</v>
      </c>
      <c r="H25" s="12" t="s">
        <v>39</v>
      </c>
      <c r="I25" s="9" t="s">
        <v>35</v>
      </c>
      <c r="J25" s="12" t="s">
        <v>41</v>
      </c>
    </row>
    <row r="26" spans="1:10" x14ac:dyDescent="0.2">
      <c r="A26" s="62" t="s">
        <v>25</v>
      </c>
      <c r="B26" s="8" t="s">
        <v>26</v>
      </c>
      <c r="C26" s="3" t="s">
        <v>6</v>
      </c>
      <c r="D26" s="4">
        <f>'Execução - LOA 2020'!D48</f>
        <v>25063723</v>
      </c>
      <c r="E26" s="4">
        <f>'Execução - LOA 2020'!E48</f>
        <v>20298488.620000001</v>
      </c>
      <c r="F26" s="6">
        <f t="shared" si="5"/>
        <v>0.80987523760935276</v>
      </c>
      <c r="G26" s="4">
        <f>'Execução - LOA 2020'!G48</f>
        <v>18319166.629999999</v>
      </c>
      <c r="H26" s="6">
        <f t="shared" si="4"/>
        <v>0.7309036502677595</v>
      </c>
      <c r="I26" s="4">
        <f>'Execução - LOA 2020'!I48</f>
        <v>17643421.23</v>
      </c>
      <c r="J26" s="6">
        <f t="shared" si="2"/>
        <v>0.70394255594031263</v>
      </c>
    </row>
    <row r="27" spans="1:10" ht="22.5" x14ac:dyDescent="0.2">
      <c r="A27" s="63"/>
      <c r="B27" s="8" t="s">
        <v>27</v>
      </c>
      <c r="C27" s="3" t="s">
        <v>6</v>
      </c>
      <c r="D27" s="4">
        <f>'Execução - LOA 2020'!D50</f>
        <v>23199768</v>
      </c>
      <c r="E27" s="4">
        <f>'Execução - LOA 2020'!E50</f>
        <v>17311780.859999999</v>
      </c>
      <c r="F27" s="6">
        <f t="shared" si="5"/>
        <v>0.74620491291119806</v>
      </c>
      <c r="G27" s="4">
        <f>'Execução - LOA 2020'!G50</f>
        <v>15158658.619999999</v>
      </c>
      <c r="H27" s="6">
        <f t="shared" si="4"/>
        <v>0.65339699172853793</v>
      </c>
      <c r="I27" s="4">
        <f>'Execução - LOA 2020'!I50</f>
        <v>14663947.32</v>
      </c>
      <c r="J27" s="6">
        <f t="shared" si="2"/>
        <v>0.63207301555774176</v>
      </c>
    </row>
    <row r="28" spans="1:10" x14ac:dyDescent="0.2">
      <c r="A28" s="63"/>
      <c r="B28" s="8" t="s">
        <v>28</v>
      </c>
      <c r="C28" s="3" t="s">
        <v>6</v>
      </c>
      <c r="D28" s="4">
        <f>'Execução - LOA 2020'!D52</f>
        <v>314815210</v>
      </c>
      <c r="E28" s="4">
        <f>'Execução - LOA 2020'!E52</f>
        <v>230272294.59999999</v>
      </c>
      <c r="F28" s="6">
        <f t="shared" si="5"/>
        <v>0.73145225289464255</v>
      </c>
      <c r="G28" s="4">
        <f>'Execução - LOA 2020'!G52</f>
        <v>195860771.77000001</v>
      </c>
      <c r="H28" s="6">
        <f t="shared" si="4"/>
        <v>0.62214519994126083</v>
      </c>
      <c r="I28" s="4">
        <f>'Execução - LOA 2020'!I52</f>
        <v>192837100.81999999</v>
      </c>
      <c r="J28" s="6">
        <f t="shared" si="2"/>
        <v>0.61254061015666939</v>
      </c>
    </row>
    <row r="29" spans="1:10" ht="22.5" x14ac:dyDescent="0.2">
      <c r="A29" s="63"/>
      <c r="B29" s="8" t="s">
        <v>29</v>
      </c>
      <c r="C29" s="3" t="s">
        <v>6</v>
      </c>
      <c r="D29" s="4">
        <f>'Execução - LOA 2020'!D54</f>
        <v>23780134</v>
      </c>
      <c r="E29" s="4">
        <f>'Execução - LOA 2020'!E54</f>
        <v>9937121</v>
      </c>
      <c r="F29" s="6">
        <f t="shared" si="5"/>
        <v>0.41787489506997733</v>
      </c>
      <c r="G29" s="4">
        <f>'Execução - LOA 2020'!G54</f>
        <v>9824427.4800000004</v>
      </c>
      <c r="H29" s="6">
        <f t="shared" si="4"/>
        <v>0.41313591756884133</v>
      </c>
      <c r="I29" s="4">
        <f>'Execução - LOA 2020'!I54</f>
        <v>9810819.4800000004</v>
      </c>
      <c r="J29" s="6">
        <f t="shared" si="2"/>
        <v>0.41256367520889498</v>
      </c>
    </row>
    <row r="30" spans="1:10" ht="22.5" x14ac:dyDescent="0.2">
      <c r="A30" s="63"/>
      <c r="B30" s="8" t="s">
        <v>30</v>
      </c>
      <c r="C30" s="3" t="s">
        <v>6</v>
      </c>
      <c r="D30" s="4">
        <f>'Execução - LOA 2020'!D56</f>
        <v>725915</v>
      </c>
      <c r="E30" s="4">
        <f>'Execução - LOA 2020'!E56</f>
        <v>302375.61</v>
      </c>
      <c r="F30" s="6">
        <f t="shared" si="5"/>
        <v>0.41654409951578353</v>
      </c>
      <c r="G30" s="4">
        <f>'Execução - LOA 2020'!G56</f>
        <v>79121.47</v>
      </c>
      <c r="H30" s="6">
        <f t="shared" si="4"/>
        <v>0.10899550222822231</v>
      </c>
      <c r="I30" s="4">
        <f>'Execução - LOA 2020'!I56</f>
        <v>61182.97</v>
      </c>
      <c r="J30" s="6">
        <f t="shared" si="2"/>
        <v>8.4283931314272337E-2</v>
      </c>
    </row>
    <row r="31" spans="1:10" x14ac:dyDescent="0.2">
      <c r="A31" s="64"/>
      <c r="B31" s="8"/>
      <c r="C31" s="3" t="s">
        <v>6</v>
      </c>
      <c r="D31" s="17">
        <f>SUM(D26:D30)</f>
        <v>387584750</v>
      </c>
      <c r="E31" s="17">
        <f>SUM(E26:E30)</f>
        <v>278122060.69</v>
      </c>
      <c r="F31" s="6">
        <f t="shared" si="5"/>
        <v>0.71757740904408651</v>
      </c>
      <c r="G31" s="17">
        <f>SUM(G26:G30)</f>
        <v>239242145.97</v>
      </c>
      <c r="H31" s="6">
        <f t="shared" si="4"/>
        <v>0.61726408474533634</v>
      </c>
      <c r="I31" s="17">
        <f>SUM(I26:I30)</f>
        <v>235016471.81999999</v>
      </c>
      <c r="J31" s="6">
        <f t="shared" si="2"/>
        <v>0.60636150369693331</v>
      </c>
    </row>
    <row r="32" spans="1:10" ht="23.25" customHeight="1" x14ac:dyDescent="0.2">
      <c r="A32" s="14" t="s">
        <v>32</v>
      </c>
      <c r="B32" s="14" t="s">
        <v>36</v>
      </c>
      <c r="C32" s="14" t="s">
        <v>1</v>
      </c>
      <c r="D32" s="2" t="s">
        <v>0</v>
      </c>
      <c r="E32" s="2" t="s">
        <v>33</v>
      </c>
      <c r="F32" s="12" t="s">
        <v>40</v>
      </c>
      <c r="G32" s="9" t="s">
        <v>34</v>
      </c>
      <c r="H32" s="12" t="s">
        <v>39</v>
      </c>
      <c r="I32" s="9" t="s">
        <v>35</v>
      </c>
      <c r="J32" s="12" t="s">
        <v>41</v>
      </c>
    </row>
    <row r="33" spans="1:10" x14ac:dyDescent="0.2">
      <c r="A33" s="18" t="s">
        <v>2</v>
      </c>
      <c r="B33" s="8"/>
      <c r="C33" s="3"/>
      <c r="D33" s="4">
        <f>D8</f>
        <v>9946390</v>
      </c>
      <c r="E33" s="4">
        <f>E8</f>
        <v>5121995.5</v>
      </c>
      <c r="F33" s="6">
        <f>E33/D33</f>
        <v>0.51496025191049211</v>
      </c>
      <c r="G33" s="4">
        <f>G8</f>
        <v>4999283.3500000006</v>
      </c>
      <c r="H33" s="6">
        <f>G33/D33</f>
        <v>0.50262289634731805</v>
      </c>
      <c r="I33" s="4">
        <f>I8</f>
        <v>4999283.3500000006</v>
      </c>
      <c r="J33" s="6">
        <f t="shared" si="2"/>
        <v>0.50262289634731805</v>
      </c>
    </row>
    <row r="34" spans="1:10" x14ac:dyDescent="0.2">
      <c r="A34" s="18" t="s">
        <v>10</v>
      </c>
      <c r="B34" s="8"/>
      <c r="C34" s="3"/>
      <c r="D34" s="4">
        <f>D15</f>
        <v>21249266</v>
      </c>
      <c r="E34" s="4">
        <f>E15</f>
        <v>4071239.9400000004</v>
      </c>
      <c r="F34" s="6">
        <f t="shared" si="5"/>
        <v>0.19159437977763563</v>
      </c>
      <c r="G34" s="4">
        <f>G15</f>
        <v>2181037.4899999998</v>
      </c>
      <c r="H34" s="6">
        <f t="shared" si="4"/>
        <v>0.10264060368014592</v>
      </c>
      <c r="I34" s="4">
        <f>I15</f>
        <v>1838729.62</v>
      </c>
      <c r="J34" s="6">
        <f t="shared" si="2"/>
        <v>8.653144160367704E-2</v>
      </c>
    </row>
    <row r="35" spans="1:10" x14ac:dyDescent="0.2">
      <c r="A35" s="18" t="s">
        <v>17</v>
      </c>
      <c r="B35" s="8"/>
      <c r="C35" s="3"/>
      <c r="D35" s="4">
        <f>D19</f>
        <v>11174981</v>
      </c>
      <c r="E35" s="4">
        <f>E19</f>
        <v>4725344.8</v>
      </c>
      <c r="F35" s="6">
        <f t="shared" si="5"/>
        <v>0.42285036547265714</v>
      </c>
      <c r="G35" s="4">
        <f>G19</f>
        <v>2163440.19</v>
      </c>
      <c r="H35" s="6">
        <f t="shared" si="4"/>
        <v>0.19359676674170631</v>
      </c>
      <c r="I35" s="4">
        <f>I19</f>
        <v>2103075.19</v>
      </c>
      <c r="J35" s="6">
        <f t="shared" si="2"/>
        <v>0.18819496784826747</v>
      </c>
    </row>
    <row r="36" spans="1:10" x14ac:dyDescent="0.2">
      <c r="A36" s="18" t="s">
        <v>21</v>
      </c>
      <c r="B36" s="8"/>
      <c r="C36" s="3"/>
      <c r="D36" s="4">
        <f>D24</f>
        <v>10410048</v>
      </c>
      <c r="E36" s="4">
        <f>E24</f>
        <v>6303262.4800000004</v>
      </c>
      <c r="F36" s="6">
        <f t="shared" si="5"/>
        <v>0.60549792661859003</v>
      </c>
      <c r="G36" s="4">
        <f>G24</f>
        <v>4859456.4800000004</v>
      </c>
      <c r="H36" s="6">
        <f t="shared" si="4"/>
        <v>0.46680442587776738</v>
      </c>
      <c r="I36" s="4">
        <f>I24</f>
        <v>4779250.49</v>
      </c>
      <c r="J36" s="6">
        <f t="shared" si="2"/>
        <v>0.45909975535175246</v>
      </c>
    </row>
    <row r="37" spans="1:10" x14ac:dyDescent="0.2">
      <c r="A37" s="18" t="s">
        <v>25</v>
      </c>
      <c r="B37" s="8"/>
      <c r="C37" s="3"/>
      <c r="D37" s="4">
        <f>D31</f>
        <v>387584750</v>
      </c>
      <c r="E37" s="4">
        <f>E31</f>
        <v>278122060.69</v>
      </c>
      <c r="F37" s="6">
        <f t="shared" si="5"/>
        <v>0.71757740904408651</v>
      </c>
      <c r="G37" s="4">
        <f>G31</f>
        <v>239242145.97</v>
      </c>
      <c r="H37" s="6">
        <f t="shared" si="4"/>
        <v>0.61726408474533634</v>
      </c>
      <c r="I37" s="4">
        <f>I31</f>
        <v>235016471.81999999</v>
      </c>
      <c r="J37" s="6">
        <f t="shared" si="2"/>
        <v>0.60636150369693331</v>
      </c>
    </row>
  </sheetData>
  <mergeCells count="5">
    <mergeCell ref="A10:A15"/>
    <mergeCell ref="A3:A8"/>
    <mergeCell ref="A26:A31"/>
    <mergeCell ref="A21:A24"/>
    <mergeCell ref="A17:A19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showGridLines="0" workbookViewId="0">
      <selection activeCell="F2" sqref="F2"/>
    </sheetView>
  </sheetViews>
  <sheetFormatPr defaultRowHeight="12.75" x14ac:dyDescent="0.2"/>
  <cols>
    <col min="1" max="1" width="0.85546875" customWidth="1"/>
    <col min="11" max="11" width="0.85546875" customWidth="1"/>
    <col min="21" max="21" width="0.85546875" customWidth="1"/>
  </cols>
  <sheetData>
    <row r="1" spans="1:21" ht="27" customHeight="1" x14ac:dyDescent="0.2">
      <c r="A1" s="19"/>
      <c r="F1" s="1" t="s">
        <v>44</v>
      </c>
      <c r="K1" s="20"/>
      <c r="U1" s="19"/>
    </row>
    <row r="2" spans="1:21" x14ac:dyDescent="0.2">
      <c r="A2" s="19"/>
      <c r="K2" s="19"/>
      <c r="U2" s="19"/>
    </row>
    <row r="3" spans="1:21" x14ac:dyDescent="0.2">
      <c r="A3" s="19"/>
      <c r="K3" s="19"/>
      <c r="U3" s="19"/>
    </row>
    <row r="4" spans="1:21" x14ac:dyDescent="0.2">
      <c r="A4" s="19"/>
      <c r="K4" s="19"/>
      <c r="U4" s="19"/>
    </row>
    <row r="5" spans="1:21" x14ac:dyDescent="0.2">
      <c r="A5" s="19"/>
      <c r="K5" s="19"/>
      <c r="U5" s="19"/>
    </row>
    <row r="6" spans="1:21" x14ac:dyDescent="0.2">
      <c r="A6" s="19"/>
      <c r="K6" s="19"/>
      <c r="U6" s="19"/>
    </row>
    <row r="7" spans="1:21" x14ac:dyDescent="0.2">
      <c r="A7" s="19"/>
      <c r="K7" s="19"/>
      <c r="U7" s="19"/>
    </row>
    <row r="8" spans="1:21" x14ac:dyDescent="0.2">
      <c r="A8" s="19"/>
      <c r="K8" s="19"/>
      <c r="U8" s="19"/>
    </row>
    <row r="9" spans="1:21" x14ac:dyDescent="0.2">
      <c r="A9" s="19"/>
      <c r="K9" s="19"/>
      <c r="U9" s="19"/>
    </row>
    <row r="10" spans="1:21" x14ac:dyDescent="0.2">
      <c r="A10" s="19"/>
      <c r="K10" s="19"/>
      <c r="U10" s="19"/>
    </row>
    <row r="11" spans="1:21" x14ac:dyDescent="0.2">
      <c r="A11" s="19"/>
      <c r="K11" s="19"/>
      <c r="U11" s="19"/>
    </row>
    <row r="12" spans="1:21" x14ac:dyDescent="0.2">
      <c r="A12" s="19"/>
      <c r="K12" s="19"/>
      <c r="U12" s="19"/>
    </row>
    <row r="13" spans="1:21" x14ac:dyDescent="0.2">
      <c r="A13" s="19"/>
      <c r="K13" s="19"/>
      <c r="U13" s="19"/>
    </row>
    <row r="14" spans="1:21" x14ac:dyDescent="0.2">
      <c r="A14" s="19"/>
      <c r="K14" s="19"/>
      <c r="U14" s="19"/>
    </row>
    <row r="15" spans="1:21" x14ac:dyDescent="0.2">
      <c r="A15" s="19"/>
      <c r="K15" s="19"/>
      <c r="U15" s="19"/>
    </row>
    <row r="16" spans="1:21" x14ac:dyDescent="0.2">
      <c r="A16" s="19"/>
      <c r="K16" s="19"/>
      <c r="U16" s="19"/>
    </row>
    <row r="17" spans="1:21" x14ac:dyDescent="0.2">
      <c r="A17" s="19"/>
      <c r="K17" s="19"/>
      <c r="U17" s="19"/>
    </row>
    <row r="18" spans="1:21" ht="6" customHeight="1" x14ac:dyDescent="0.2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x14ac:dyDescent="0.2">
      <c r="A19" s="19"/>
      <c r="K19" s="19"/>
      <c r="U19" s="19"/>
    </row>
    <row r="20" spans="1:21" x14ac:dyDescent="0.2">
      <c r="A20" s="19"/>
      <c r="K20" s="19"/>
      <c r="U20" s="19"/>
    </row>
    <row r="21" spans="1:21" x14ac:dyDescent="0.2">
      <c r="A21" s="19"/>
      <c r="K21" s="19"/>
      <c r="U21" s="19"/>
    </row>
    <row r="22" spans="1:21" x14ac:dyDescent="0.2">
      <c r="A22" s="19"/>
      <c r="K22" s="19"/>
      <c r="U22" s="19"/>
    </row>
    <row r="23" spans="1:21" x14ac:dyDescent="0.2">
      <c r="A23" s="19"/>
      <c r="K23" s="19"/>
      <c r="U23" s="19"/>
    </row>
    <row r="24" spans="1:21" x14ac:dyDescent="0.2">
      <c r="A24" s="19"/>
      <c r="K24" s="19"/>
      <c r="U24" s="19"/>
    </row>
    <row r="25" spans="1:21" x14ac:dyDescent="0.2">
      <c r="A25" s="19"/>
      <c r="K25" s="19"/>
      <c r="U25" s="19"/>
    </row>
    <row r="26" spans="1:21" x14ac:dyDescent="0.2">
      <c r="A26" s="19"/>
      <c r="K26" s="19"/>
      <c r="U26" s="19"/>
    </row>
    <row r="27" spans="1:21" x14ac:dyDescent="0.2">
      <c r="A27" s="19"/>
      <c r="K27" s="19"/>
      <c r="U27" s="19"/>
    </row>
    <row r="28" spans="1:21" x14ac:dyDescent="0.2">
      <c r="A28" s="19"/>
      <c r="K28" s="19"/>
      <c r="U28" s="19"/>
    </row>
    <row r="29" spans="1:21" x14ac:dyDescent="0.2">
      <c r="A29" s="19"/>
      <c r="K29" s="19"/>
      <c r="U29" s="19"/>
    </row>
    <row r="30" spans="1:21" x14ac:dyDescent="0.2">
      <c r="A30" s="19"/>
      <c r="K30" s="19"/>
      <c r="U30" s="19"/>
    </row>
    <row r="31" spans="1:21" x14ac:dyDescent="0.2">
      <c r="A31" s="19"/>
      <c r="K31" s="19"/>
      <c r="U31" s="19"/>
    </row>
    <row r="32" spans="1:21" x14ac:dyDescent="0.2">
      <c r="A32" s="19"/>
      <c r="K32" s="19"/>
      <c r="U32" s="19"/>
    </row>
    <row r="33" spans="1:21" x14ac:dyDescent="0.2">
      <c r="A33" s="19"/>
      <c r="K33" s="19"/>
      <c r="U33" s="19"/>
    </row>
    <row r="34" spans="1:21" x14ac:dyDescent="0.2">
      <c r="A34" s="19"/>
      <c r="K34" s="19"/>
      <c r="U34" s="19"/>
    </row>
    <row r="35" spans="1:21" ht="6" customHeight="1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</row>
    <row r="36" spans="1:21" x14ac:dyDescent="0.2">
      <c r="A36" s="19"/>
      <c r="K36" s="19"/>
      <c r="U36" s="19"/>
    </row>
    <row r="37" spans="1:21" x14ac:dyDescent="0.2">
      <c r="A37" s="19"/>
      <c r="K37" s="19"/>
      <c r="U37" s="19"/>
    </row>
    <row r="38" spans="1:21" x14ac:dyDescent="0.2">
      <c r="A38" s="19"/>
      <c r="K38" s="19"/>
      <c r="U38" s="19"/>
    </row>
    <row r="39" spans="1:21" x14ac:dyDescent="0.2">
      <c r="A39" s="19"/>
      <c r="K39" s="19"/>
      <c r="U39" s="19"/>
    </row>
    <row r="40" spans="1:21" x14ac:dyDescent="0.2">
      <c r="A40" s="19"/>
      <c r="K40" s="19"/>
      <c r="U40" s="19"/>
    </row>
    <row r="41" spans="1:21" x14ac:dyDescent="0.2">
      <c r="A41" s="19"/>
      <c r="K41" s="19"/>
      <c r="U41" s="19"/>
    </row>
    <row r="42" spans="1:21" x14ac:dyDescent="0.2">
      <c r="A42" s="19"/>
      <c r="K42" s="19"/>
      <c r="U42" s="19"/>
    </row>
    <row r="43" spans="1:21" x14ac:dyDescent="0.2">
      <c r="A43" s="19"/>
      <c r="K43" s="19"/>
      <c r="U43" s="19"/>
    </row>
    <row r="44" spans="1:21" x14ac:dyDescent="0.2">
      <c r="A44" s="19"/>
      <c r="K44" s="19"/>
      <c r="U44" s="19"/>
    </row>
    <row r="45" spans="1:21" x14ac:dyDescent="0.2">
      <c r="A45" s="19"/>
      <c r="K45" s="19"/>
      <c r="U45" s="19"/>
    </row>
    <row r="46" spans="1:21" x14ac:dyDescent="0.2">
      <c r="A46" s="19"/>
      <c r="K46" s="19"/>
      <c r="U46" s="19"/>
    </row>
    <row r="47" spans="1:21" x14ac:dyDescent="0.2">
      <c r="A47" s="19"/>
      <c r="K47" s="19"/>
      <c r="U47" s="19"/>
    </row>
    <row r="48" spans="1:21" x14ac:dyDescent="0.2">
      <c r="A48" s="19"/>
      <c r="K48" s="19"/>
      <c r="U48" s="19"/>
    </row>
    <row r="49" spans="1:21" x14ac:dyDescent="0.2">
      <c r="A49" s="19"/>
      <c r="K49" s="19"/>
      <c r="U49" s="19"/>
    </row>
    <row r="50" spans="1:21" x14ac:dyDescent="0.2">
      <c r="A50" s="19"/>
      <c r="K50" s="19"/>
      <c r="U50" s="19"/>
    </row>
    <row r="51" spans="1:21" x14ac:dyDescent="0.2">
      <c r="A51" s="19"/>
      <c r="K51" s="19"/>
      <c r="U51" s="19"/>
    </row>
    <row r="52" spans="1:21" ht="6" customHeight="1" x14ac:dyDescent="0.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Execução - LOA 2020</vt:lpstr>
      <vt:lpstr>Dados Gráficos</vt:lpstr>
      <vt:lpstr>Gráficos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Stella Maris da Costa</cp:lastModifiedBy>
  <dcterms:created xsi:type="dcterms:W3CDTF">2020-05-12T18:25:18Z</dcterms:created>
  <dcterms:modified xsi:type="dcterms:W3CDTF">2020-08-18T13:31:53Z</dcterms:modified>
</cp:coreProperties>
</file>