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<sst xmlns="http://schemas.openxmlformats.org/spreadsheetml/2006/main" count="207" uniqueCount="45">
  <si>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</si>
  <si>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</si>
  <si>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</si>
  <si>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</si>
  <si>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</si>
  <si>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</si>
  <si>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</si>
  <si>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</si>
  <si>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</si>
  <si>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</si>
  <si>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</si>
  <si>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</si>
  <si>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</si>
  <si>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</si>
  <si>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</si>
  <si>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</si>
  <si>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</si>
  <si>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</si>
  <si>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</si>
  <si>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</si>
  <si>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</si>
  <si>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</si>
  <si>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</si>
  <si>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</si>
  <si>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</si>
  <si>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</si>
  <si>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</si>
  <si>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</si>
  <si>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</si>
  <si>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</si>
  <si>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</si>
  <si>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</si>
  <si>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</si>
  <si>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</si>
  <si>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</si>
  <si>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</si>
  <si>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</si>
  <si>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</si>
  <si>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</si>
  <si>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</si>
  <si>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</si>
  <si>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</si>
  <si>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</si>
  <si>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</si>
  <si>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Jul/20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</si>
</sst>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4.8550439089442662E-2</c:v>
                </c:pt>
                <c:pt idx="1">
                  <c:v>1.7857571765685323E-2</c:v>
                </c:pt>
                <c:pt idx="2">
                  <c:v>1.3426432898797816E-2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0.30947214958967206</c:v>
                </c:pt>
                <c:pt idx="1">
                  <c:v>0.15810810694258573</c:v>
                </c:pt>
                <c:pt idx="2">
                  <c:v>0.15530030488900518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0.21578095404116343</c:v>
                </c:pt>
                <c:pt idx="1">
                  <c:v>0.1169361925452945</c:v>
                </c:pt>
                <c:pt idx="2">
                  <c:v>0.10612190170078063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0.20117177975858389</c:v>
                </c:pt>
                <c:pt idx="1">
                  <c:v>0.15495592853856086</c:v>
                </c:pt>
                <c:pt idx="2">
                  <c:v>0.13848184517529119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0.31028489930198316</c:v>
                </c:pt>
                <c:pt idx="1">
                  <c:v>9.154142819298039E-2</c:v>
                </c:pt>
                <c:pt idx="2">
                  <c:v>6.1797889315352059E-2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0.35160151099046161</c:v>
                </c:pt>
                <c:pt idx="1">
                  <c:v>0.15678917390799274</c:v>
                </c:pt>
                <c:pt idx="2">
                  <c:v>0.12575882003272357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0.42682082115435754</c:v>
                </c:pt>
                <c:pt idx="1">
                  <c:v>0.21691491257800838</c:v>
                </c:pt>
                <c:pt idx="2">
                  <c:v>0.18465117456804378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0.74774403551780289</c:v>
                </c:pt>
                <c:pt idx="1">
                  <c:v>0.70566980883295904</c:v>
                </c:pt>
                <c:pt idx="2">
                  <c:v>0.69823016939912741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0.57119324957628048</c:v>
                </c:pt>
                <c:pt idx="1">
                  <c:v>0.31986995383134309</c:v>
                </c:pt>
                <c:pt idx="2">
                  <c:v>0.23581420039158851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0.78199686056217588</c:v>
                </c:pt>
                <c:pt idx="1">
                  <c:v>0.66024781194717164</c:v>
                </c:pt>
                <c:pt idx="2">
                  <c:v>0.62399831780777337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0.73629837548375476</c:v>
                </c:pt>
                <c:pt idx="1">
                  <c:v>0.5471638052587422</c:v>
                </c:pt>
                <c:pt idx="2">
                  <c:v>0.5303458224237414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0.62660801636617236</c:v>
                </c:pt>
                <c:pt idx="1">
                  <c:v>0.54089530566201049</c:v>
                </c:pt>
                <c:pt idx="2">
                  <c:v>0.52294829128490961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0.36089232760420947</c:v>
                </c:pt>
                <c:pt idx="1">
                  <c:v>0.3574863463763493</c:v>
                </c:pt>
                <c:pt idx="2">
                  <c:v>0.3560911877115579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0.15359911284379024</c:v>
                </c:pt>
                <c:pt idx="1">
                  <c:v>7.6991975644531377E-2</c:v>
                </c:pt>
                <c:pt idx="2">
                  <c:v>7.6991975644531377E-2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0.53453881115459889</c:v>
                </c:pt>
                <c:pt idx="1">
                  <c:v>0.53453881115459889</c:v>
                </c:pt>
                <c:pt idx="2">
                  <c:v>0.53453881115459889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0.45868457069341895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7.9705755546440979E-2</c:v>
                </c:pt>
                <c:pt idx="1">
                  <c:v>4.5043560165926443E-2</c:v>
                </c:pt>
                <c:pt idx="2">
                  <c:v>4.5043560165926443E-2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0.38390269635516011</c:v>
                </c:pt>
                <c:pt idx="1">
                  <c:v>0.37230248059848853</c:v>
                </c:pt>
                <c:pt idx="2">
                  <c:v>0.3700698213120539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0.15414145552133424</c:v>
                </c:pt>
                <c:pt idx="1">
                  <c:v>8.3320107150995248E-2</c:v>
                </c:pt>
                <c:pt idx="2">
                  <c:v>7.5055947344251792E-2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0.38921582059065696</c:v>
                </c:pt>
                <c:pt idx="1">
                  <c:v>0.18685576378161178</c:v>
                </c:pt>
                <c:pt idx="2">
                  <c:v>0.15520864151804822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0.58465960003258388</c:v>
                </c:pt>
                <c:pt idx="1">
                  <c:v>0.45795800749429783</c:v>
                </c:pt>
                <c:pt idx="2">
                  <c:v>0.41859981433322885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0.62603341916832378</c:v>
                </c:pt>
                <c:pt idx="1">
                  <c:v>0.5368667722349757</c:v>
                </c:pt>
                <c:pt idx="2">
                  <c:v>0.51885292948187456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469610.54</v>
      </c>
      <c r="F5" s="33">
        <f>E5/D5</f>
        <v>0.25633763100436679</v>
      </c>
      <c r="G5" s="43">
        <v>469610.54</v>
      </c>
      <c r="H5" s="33">
        <f>G5/D5</f>
        <v>0.25633763100436679</v>
      </c>
      <c r="I5" s="29">
        <v>469610.54</v>
      </c>
      <c r="J5" s="38">
        <f>I5/D5</f>
        <v>0.25633763100436679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2808181.45</v>
      </c>
      <c r="F6" s="34">
        <f t="shared" ref="F6:F57" si="0">E6/D6</f>
        <v>0.65306545348837208</v>
      </c>
      <c r="G6" s="43">
        <v>2808181.45</v>
      </c>
      <c r="H6" s="34">
        <f t="shared" ref="H6:H57" si="1">G6/D6</f>
        <v>0.65306545348837208</v>
      </c>
      <c r="I6" s="27">
        <v>2808181.45</v>
      </c>
      <c r="J6" s="39">
        <f t="shared" ref="J6:J57" si="2">I6/D6</f>
        <v>0.65306545348837208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3277791.99</v>
      </c>
      <c r="F7" s="35">
        <f t="shared" si="0"/>
        <v>0.53453881115459889</v>
      </c>
      <c r="G7" s="44">
        <v>3277791.99</v>
      </c>
      <c r="H7" s="35">
        <f t="shared" si="1"/>
        <v>0.53453881115459889</v>
      </c>
      <c r="I7" s="28">
        <v>3277791.99</v>
      </c>
      <c r="J7" s="40">
        <f t="shared" si="2"/>
        <v>0.53453881115459889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134056.07</v>
      </c>
      <c r="J10" s="39">
        <f t="shared" si="2"/>
        <v>0.45868457069341895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134056.07</v>
      </c>
      <c r="J11" s="40">
        <f t="shared" si="2"/>
        <v>0.45868457069341895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258265.06</v>
      </c>
      <c r="F13" s="34">
        <f t="shared" si="0"/>
        <v>8.6863552631534696E-2</v>
      </c>
      <c r="G13" s="43">
        <v>145951.54</v>
      </c>
      <c r="H13" s="34">
        <f t="shared" si="1"/>
        <v>4.9088596329846329E-2</v>
      </c>
      <c r="I13" s="27">
        <v>145951.54</v>
      </c>
      <c r="J13" s="39">
        <f t="shared" si="2"/>
        <v>4.9088596329846329E-2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258265.06</v>
      </c>
      <c r="F14" s="35">
        <f t="shared" si="0"/>
        <v>7.9705755546440979E-2</v>
      </c>
      <c r="G14" s="44">
        <v>145951.54</v>
      </c>
      <c r="H14" s="35">
        <f t="shared" si="1"/>
        <v>4.5043560165926443E-2</v>
      </c>
      <c r="I14" s="28">
        <v>145951.54</v>
      </c>
      <c r="J14" s="40">
        <f t="shared" si="2"/>
        <v>4.5043560165926443E-2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11951.8</v>
      </c>
      <c r="F17" s="33">
        <f t="shared" si="0"/>
        <v>1.2433511537497256E-2</v>
      </c>
      <c r="G17" s="43">
        <v>11951.8</v>
      </c>
      <c r="H17" s="33">
        <f t="shared" si="1"/>
        <v>1.2433511537497256E-2</v>
      </c>
      <c r="I17" s="29">
        <v>11818.14</v>
      </c>
      <c r="J17" s="38">
        <f t="shared" si="2"/>
        <v>1.2294464435629596E-2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469047.45</v>
      </c>
      <c r="F18" s="34">
        <f t="shared" si="0"/>
        <v>5.2431262191270908E-2</v>
      </c>
      <c r="G18" s="43">
        <v>164966.85999999999</v>
      </c>
      <c r="H18" s="34">
        <f t="shared" si="1"/>
        <v>1.8440395933355315E-2</v>
      </c>
      <c r="I18" s="27">
        <v>121200.31</v>
      </c>
      <c r="J18" s="39">
        <f t="shared" si="2"/>
        <v>1.3548064766738021E-2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480999.25</v>
      </c>
      <c r="F19" s="35">
        <f t="shared" si="0"/>
        <v>4.8550439089442662E-2</v>
      </c>
      <c r="G19" s="44">
        <v>176918.66</v>
      </c>
      <c r="H19" s="35">
        <f t="shared" si="1"/>
        <v>1.7857571765685323E-2</v>
      </c>
      <c r="I19" s="28">
        <v>133018.45000000001</v>
      </c>
      <c r="J19" s="40">
        <f t="shared" si="2"/>
        <v>1.3426432898797816E-2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923372.48</v>
      </c>
      <c r="F21" s="34">
        <f t="shared" si="0"/>
        <v>0.30555042907057817</v>
      </c>
      <c r="G21" s="43">
        <v>549949.80000000005</v>
      </c>
      <c r="H21" s="34">
        <f t="shared" si="1"/>
        <v>0.18198224551513453</v>
      </c>
      <c r="I21" s="27">
        <v>540183.38</v>
      </c>
      <c r="J21" s="39">
        <f t="shared" si="2"/>
        <v>0.1787504686470569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1076441.6200000001</v>
      </c>
      <c r="F22" s="35">
        <f t="shared" si="0"/>
        <v>0.30947214958967206</v>
      </c>
      <c r="G22" s="44">
        <v>549949.80000000005</v>
      </c>
      <c r="H22" s="35">
        <f t="shared" si="1"/>
        <v>0.15810810694258573</v>
      </c>
      <c r="I22" s="28">
        <v>540183.38</v>
      </c>
      <c r="J22" s="40">
        <f t="shared" si="2"/>
        <v>0.15530030488900518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686450.56</v>
      </c>
      <c r="F24" s="34">
        <f t="shared" si="0"/>
        <v>0.22373216695239526</v>
      </c>
      <c r="G24" s="43">
        <v>371501.26</v>
      </c>
      <c r="H24" s="34">
        <f t="shared" si="1"/>
        <v>0.12108196390042306</v>
      </c>
      <c r="I24" s="27">
        <v>336388.75</v>
      </c>
      <c r="J24" s="39">
        <f t="shared" si="2"/>
        <v>0.10963787978541024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700610.98</v>
      </c>
      <c r="F25" s="35">
        <f t="shared" si="0"/>
        <v>0.21578095404116343</v>
      </c>
      <c r="G25" s="44">
        <v>379675.68</v>
      </c>
      <c r="H25" s="35">
        <f t="shared" si="1"/>
        <v>0.1169361925452945</v>
      </c>
      <c r="I25" s="28">
        <v>344563.17</v>
      </c>
      <c r="J25" s="40">
        <f t="shared" si="2"/>
        <v>0.10612190170078063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765518.37</v>
      </c>
      <c r="F27" s="34">
        <f t="shared" si="0"/>
        <v>0.22436822881434421</v>
      </c>
      <c r="G27" s="43">
        <v>589653.32999999996</v>
      </c>
      <c r="H27" s="34">
        <f t="shared" si="1"/>
        <v>0.17282338145142095</v>
      </c>
      <c r="I27" s="27">
        <v>526964.55000000005</v>
      </c>
      <c r="J27" s="39">
        <f t="shared" si="2"/>
        <v>0.15444972630956974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765518.37</v>
      </c>
      <c r="F28" s="35">
        <f t="shared" si="0"/>
        <v>0.20117177975858389</v>
      </c>
      <c r="G28" s="44">
        <v>589653.32999999996</v>
      </c>
      <c r="H28" s="35">
        <f t="shared" si="1"/>
        <v>0.15495592853856086</v>
      </c>
      <c r="I28" s="28">
        <v>526964.55000000005</v>
      </c>
      <c r="J28" s="40">
        <f t="shared" si="2"/>
        <v>0.13848184517529119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251822.57</v>
      </c>
      <c r="F30" s="34">
        <f t="shared" si="0"/>
        <v>0.36365267783520416</v>
      </c>
      <c r="G30" s="43">
        <v>74293.649999999994</v>
      </c>
      <c r="H30" s="34">
        <f t="shared" si="1"/>
        <v>0.10728619268976332</v>
      </c>
      <c r="I30" s="27">
        <v>50154.239999999998</v>
      </c>
      <c r="J30" s="39">
        <f t="shared" si="2"/>
        <v>7.2426882470421575E-2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251822.57</v>
      </c>
      <c r="F31" s="36">
        <f t="shared" si="0"/>
        <v>0.31028489930198316</v>
      </c>
      <c r="G31" s="44">
        <v>74293.649999999994</v>
      </c>
      <c r="H31" s="36">
        <f t="shared" si="1"/>
        <v>9.154142819298039E-2</v>
      </c>
      <c r="I31" s="30">
        <v>50154.239999999998</v>
      </c>
      <c r="J31" s="41">
        <f t="shared" si="2"/>
        <v>6.1797889315352059E-2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56555</v>
      </c>
      <c r="F32" s="33">
        <f t="shared" si="0"/>
        <v>0.25538034986949887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1907771.97</v>
      </c>
      <c r="F33" s="34">
        <f t="shared" si="0"/>
        <v>0.35557302838866839</v>
      </c>
      <c r="G33" s="43">
        <v>865959.6</v>
      </c>
      <c r="H33" s="34">
        <f t="shared" si="1"/>
        <v>0.16139867986122047</v>
      </c>
      <c r="I33" s="27">
        <v>692599.25</v>
      </c>
      <c r="J33" s="39">
        <f t="shared" si="2"/>
        <v>0.1290875516858655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1964326.97</v>
      </c>
      <c r="F34" s="35">
        <f t="shared" si="0"/>
        <v>0.35160151099046161</v>
      </c>
      <c r="G34" s="44">
        <v>875949.6</v>
      </c>
      <c r="H34" s="35">
        <f t="shared" si="1"/>
        <v>0.15678917390799274</v>
      </c>
      <c r="I34" s="28">
        <v>702589.25</v>
      </c>
      <c r="J34" s="40">
        <f t="shared" si="2"/>
        <v>0.12575882003272357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2308438.2799999998</v>
      </c>
      <c r="F36" s="34">
        <f t="shared" si="0"/>
        <v>0.4197753537181525</v>
      </c>
      <c r="G36" s="43">
        <v>1212160.01</v>
      </c>
      <c r="H36" s="34">
        <f t="shared" si="1"/>
        <v>0.22042386897203478</v>
      </c>
      <c r="I36" s="27">
        <v>1031864.37</v>
      </c>
      <c r="J36" s="39">
        <f t="shared" si="2"/>
        <v>0.18763821179828497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2385152.4300000002</v>
      </c>
      <c r="F37" s="36">
        <f t="shared" si="0"/>
        <v>0.42682082115435754</v>
      </c>
      <c r="G37" s="44">
        <v>1212160.01</v>
      </c>
      <c r="H37" s="36">
        <f t="shared" si="1"/>
        <v>0.21691491257800838</v>
      </c>
      <c r="I37" s="30">
        <v>1031864.37</v>
      </c>
      <c r="J37" s="41">
        <f t="shared" si="2"/>
        <v>0.18465117456804378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21610</v>
      </c>
      <c r="H40" s="34">
        <f t="shared" si="1"/>
        <v>6.105865134125598E-2</v>
      </c>
      <c r="I40" s="27">
        <v>21610</v>
      </c>
      <c r="J40" s="39">
        <f t="shared" si="2"/>
        <v>6.105865134125598E-2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3466255.76</v>
      </c>
      <c r="F41" s="34">
        <f t="shared" si="0"/>
        <v>0.79094793340737179</v>
      </c>
      <c r="G41" s="43">
        <v>3320674.38</v>
      </c>
      <c r="H41" s="34">
        <f t="shared" si="1"/>
        <v>0.7577284309741199</v>
      </c>
      <c r="I41" s="27">
        <v>3285437.8</v>
      </c>
      <c r="J41" s="39">
        <f t="shared" si="2"/>
        <v>0.7496879682786195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3541561.76</v>
      </c>
      <c r="F42" s="35">
        <f t="shared" si="0"/>
        <v>0.74774403551780289</v>
      </c>
      <c r="G42" s="44">
        <v>3342284.38</v>
      </c>
      <c r="H42" s="35">
        <f t="shared" si="1"/>
        <v>0.70566980883295904</v>
      </c>
      <c r="I42" s="28">
        <v>3307047.8</v>
      </c>
      <c r="J42" s="40">
        <f t="shared" si="2"/>
        <v>0.69823016939912741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2524600.35</v>
      </c>
      <c r="F44" s="34">
        <f t="shared" si="0"/>
        <v>0.62155116212768113</v>
      </c>
      <c r="G44" s="43">
        <v>1425080.46</v>
      </c>
      <c r="H44" s="34">
        <f t="shared" si="1"/>
        <v>0.35085173621181287</v>
      </c>
      <c r="I44" s="27">
        <v>1050596.3600000001</v>
      </c>
      <c r="J44" s="39">
        <f t="shared" si="2"/>
        <v>0.25865455832845452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2544772.7400000002</v>
      </c>
      <c r="F45" s="36">
        <f t="shared" si="0"/>
        <v>0.57119324957628048</v>
      </c>
      <c r="G45" s="44">
        <v>1425080.46</v>
      </c>
      <c r="H45" s="36">
        <f t="shared" si="1"/>
        <v>0.31986995383134309</v>
      </c>
      <c r="I45" s="30">
        <v>1050596.3600000001</v>
      </c>
      <c r="J45" s="41">
        <f t="shared" si="2"/>
        <v>0.23581420039158851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172124.35</v>
      </c>
      <c r="F46" s="33">
        <f t="shared" si="0"/>
        <v>0.14583855473340571</v>
      </c>
      <c r="G46" s="43">
        <v>110225.84</v>
      </c>
      <c r="H46" s="33">
        <f t="shared" si="1"/>
        <v>9.3392812811642384E-2</v>
      </c>
      <c r="I46" s="29">
        <v>110225.84</v>
      </c>
      <c r="J46" s="38">
        <f t="shared" si="2"/>
        <v>9.3392812811642384E-2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19427628.350000001</v>
      </c>
      <c r="F47" s="34">
        <f t="shared" si="0"/>
        <v>0.81343359913486668</v>
      </c>
      <c r="G47" s="43">
        <v>16438042.43</v>
      </c>
      <c r="H47" s="34">
        <f t="shared" si="1"/>
        <v>0.68825982130580277</v>
      </c>
      <c r="I47" s="27">
        <v>15529495.15</v>
      </c>
      <c r="J47" s="39">
        <f t="shared" si="2"/>
        <v>0.65021900280545331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19599752.699999999</v>
      </c>
      <c r="F48" s="35">
        <f t="shared" si="0"/>
        <v>0.78199686056217588</v>
      </c>
      <c r="G48" s="44">
        <v>16548268.27</v>
      </c>
      <c r="H48" s="35">
        <f t="shared" si="1"/>
        <v>0.66024781194717164</v>
      </c>
      <c r="I48" s="28">
        <v>15639720.99</v>
      </c>
      <c r="J48" s="40">
        <f t="shared" si="2"/>
        <v>0.62399831780777337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17081951.489999998</v>
      </c>
      <c r="F49" s="34">
        <f t="shared" si="0"/>
        <v>0.73629837548375476</v>
      </c>
      <c r="G49" s="43">
        <v>12694073.34</v>
      </c>
      <c r="H49" s="34">
        <f t="shared" si="1"/>
        <v>0.5471638052587422</v>
      </c>
      <c r="I49" s="27">
        <v>12303900.039999999</v>
      </c>
      <c r="J49" s="39">
        <f t="shared" si="2"/>
        <v>0.5303458224237414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17081951.489999998</v>
      </c>
      <c r="F50" s="35">
        <f t="shared" si="0"/>
        <v>0.73629837548375476</v>
      </c>
      <c r="G50" s="44">
        <v>12694073.34</v>
      </c>
      <c r="H50" s="35">
        <f t="shared" si="1"/>
        <v>0.5471638052587422</v>
      </c>
      <c r="I50" s="28">
        <v>12303900.039999999</v>
      </c>
      <c r="J50" s="40">
        <f t="shared" si="2"/>
        <v>0.5303458224237414</v>
      </c>
    </row>
    <row r="51" spans="1:10" ht="22.5" x14ac:dyDescent="0.2">
      <c r="A51" s="46"/>
      <c r="B51" s="49" t="s">
        <v>28</v>
      </c>
      <c r="C51" s="25" t="s">
        <v>5</v>
      </c>
      <c r="D51" s="43">
        <v>314815210</v>
      </c>
      <c r="E51" s="43">
        <v>197265734.25999999</v>
      </c>
      <c r="F51" s="34">
        <f t="shared" si="0"/>
        <v>0.62660801636617236</v>
      </c>
      <c r="G51" s="43">
        <v>170282069.24000001</v>
      </c>
      <c r="H51" s="34">
        <f t="shared" si="1"/>
        <v>0.54089530566201049</v>
      </c>
      <c r="I51" s="27">
        <v>164632076.13999999</v>
      </c>
      <c r="J51" s="39">
        <f t="shared" si="2"/>
        <v>0.52294829128490961</v>
      </c>
    </row>
    <row r="52" spans="1:10" ht="13.5" customHeight="1" x14ac:dyDescent="0.2">
      <c r="A52" s="46"/>
      <c r="B52" s="49"/>
      <c r="C52" s="15" t="s">
        <v>6</v>
      </c>
      <c r="D52" s="44">
        <v>314815210</v>
      </c>
      <c r="E52" s="44">
        <v>197265734.25999999</v>
      </c>
      <c r="F52" s="35">
        <f t="shared" si="0"/>
        <v>0.62660801636617236</v>
      </c>
      <c r="G52" s="44">
        <v>170282069.24000001</v>
      </c>
      <c r="H52" s="35">
        <f t="shared" si="1"/>
        <v>0.54089530566201049</v>
      </c>
      <c r="I52" s="28">
        <v>164632076.13999999</v>
      </c>
      <c r="J52" s="40">
        <f t="shared" si="2"/>
        <v>0.52294829128490961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8582067.9100000001</v>
      </c>
      <c r="F53" s="34">
        <f t="shared" si="0"/>
        <v>0.36089232760420947</v>
      </c>
      <c r="G53" s="43">
        <v>8501073.2200000007</v>
      </c>
      <c r="H53" s="34">
        <f t="shared" si="1"/>
        <v>0.3574863463763493</v>
      </c>
      <c r="I53" s="27">
        <v>8467896.1600000001</v>
      </c>
      <c r="J53" s="39">
        <f t="shared" si="2"/>
        <v>0.3560911877115579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8582067.9100000001</v>
      </c>
      <c r="F54" s="35">
        <f t="shared" si="0"/>
        <v>0.36089232760420947</v>
      </c>
      <c r="G54" s="44">
        <v>8501073.2200000007</v>
      </c>
      <c r="H54" s="35">
        <f t="shared" si="1"/>
        <v>0.3574863463763493</v>
      </c>
      <c r="I54" s="28">
        <v>8467896.1600000001</v>
      </c>
      <c r="J54" s="40">
        <f t="shared" si="2"/>
        <v>0.3560911877115579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111499.9</v>
      </c>
      <c r="F55" s="34">
        <f t="shared" si="0"/>
        <v>0.15359911284379024</v>
      </c>
      <c r="G55" s="43">
        <v>55889.63</v>
      </c>
      <c r="H55" s="34">
        <f t="shared" si="1"/>
        <v>7.6991975644531377E-2</v>
      </c>
      <c r="I55" s="27">
        <v>55889.63</v>
      </c>
      <c r="J55" s="39">
        <f t="shared" si="2"/>
        <v>7.6991975644531377E-2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111499.9</v>
      </c>
      <c r="F56" s="36">
        <f t="shared" si="0"/>
        <v>0.15359911284379024</v>
      </c>
      <c r="G56" s="44">
        <v>55889.63</v>
      </c>
      <c r="H56" s="36">
        <f t="shared" si="1"/>
        <v>7.6991975644531377E-2</v>
      </c>
      <c r="I56" s="30">
        <v>55889.63</v>
      </c>
      <c r="J56" s="41">
        <f t="shared" si="2"/>
        <v>7.6991975644531377E-2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260170658.88999999</v>
      </c>
      <c r="F57" s="37">
        <f t="shared" si="0"/>
        <v>0.59080626727663121</v>
      </c>
      <c r="G57" s="31">
        <v>220410404.94</v>
      </c>
      <c r="H57" s="37">
        <f t="shared" si="1"/>
        <v>0.50051704203351022</v>
      </c>
      <c r="I57" s="31">
        <v>212467323.29999998</v>
      </c>
      <c r="J57" s="42">
        <f t="shared" si="2"/>
        <v>0.48247956450078783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3277791.99</v>
      </c>
      <c r="F3" s="6">
        <f t="shared" ref="F3:F8" si="0">E3/D3</f>
        <v>0.53453881115459889</v>
      </c>
      <c r="G3" s="4">
        <f>'Execução - LOA 2020'!G7</f>
        <v>3277791.99</v>
      </c>
      <c r="H3" s="6">
        <f>G3/D3</f>
        <v>0.53453881115459889</v>
      </c>
      <c r="I3" s="4">
        <f>'Execução - LOA 2020'!I7</f>
        <v>3277791.99</v>
      </c>
      <c r="J3" s="6">
        <f>I3/D3</f>
        <v>0.53453881115459889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134056.07</v>
      </c>
      <c r="J5" s="6">
        <f t="shared" si="2"/>
        <v>0.45868457069341895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258265.06</v>
      </c>
      <c r="F6" s="6">
        <f t="shared" si="0"/>
        <v>7.9705755546440979E-2</v>
      </c>
      <c r="G6" s="4">
        <f>'Execução - LOA 2020'!G14</f>
        <v>145951.54</v>
      </c>
      <c r="H6" s="6">
        <f t="shared" si="1"/>
        <v>4.5043560165926443E-2</v>
      </c>
      <c r="I6" s="4">
        <f>'Execução - LOA 2020'!I14</f>
        <v>145951.54</v>
      </c>
      <c r="J6" s="6">
        <f t="shared" si="2"/>
        <v>4.5043560165926443E-2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3818445.9400000009</v>
      </c>
      <c r="F8" s="6">
        <f t="shared" si="0"/>
        <v>0.38390269635516011</v>
      </c>
      <c r="G8" s="17">
        <f>SUM(G3:G7)</f>
        <v>3703065.6700000004</v>
      </c>
      <c r="H8" s="6">
        <f t="shared" si="1"/>
        <v>0.37230248059848853</v>
      </c>
      <c r="I8" s="17">
        <f>SUM(I3:I7)</f>
        <v>3680858.77</v>
      </c>
      <c r="J8" s="6">
        <f t="shared" si="2"/>
        <v>0.3700698213120539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480999.25</v>
      </c>
      <c r="F10" s="6">
        <f t="shared" ref="F10:F15" si="3">E10/D10</f>
        <v>4.8550439089442662E-2</v>
      </c>
      <c r="G10" s="4">
        <f>'Execução - LOA 2020'!G19</f>
        <v>176918.66</v>
      </c>
      <c r="H10" s="6">
        <f>G10/D10</f>
        <v>1.7857571765685323E-2</v>
      </c>
      <c r="I10" s="4">
        <f>'Execução - LOA 2020'!I19</f>
        <v>133018.45000000001</v>
      </c>
      <c r="J10" s="6">
        <f t="shared" si="2"/>
        <v>1.3426432898797816E-2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1076441.6200000001</v>
      </c>
      <c r="F11" s="6">
        <f t="shared" si="3"/>
        <v>0.30947214958967206</v>
      </c>
      <c r="G11" s="4">
        <f>'Execução - LOA 2020'!G22</f>
        <v>549949.80000000005</v>
      </c>
      <c r="H11" s="6">
        <f t="shared" ref="H11:H37" si="4">G11/D11</f>
        <v>0.15810810694258573</v>
      </c>
      <c r="I11" s="4">
        <f>'Execução - LOA 2020'!I22</f>
        <v>540183.38</v>
      </c>
      <c r="J11" s="6">
        <f t="shared" si="2"/>
        <v>0.15530030488900518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700610.98</v>
      </c>
      <c r="F12" s="6">
        <f t="shared" si="3"/>
        <v>0.21578095404116343</v>
      </c>
      <c r="G12" s="4">
        <f>'Execução - LOA 2020'!G25</f>
        <v>379675.68</v>
      </c>
      <c r="H12" s="6">
        <f t="shared" si="4"/>
        <v>0.1169361925452945</v>
      </c>
      <c r="I12" s="4">
        <f>'Execução - LOA 2020'!I25</f>
        <v>344563.17</v>
      </c>
      <c r="J12" s="6">
        <f t="shared" si="2"/>
        <v>0.10612190170078063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765518.37</v>
      </c>
      <c r="F13" s="6">
        <f t="shared" si="3"/>
        <v>0.20117177975858389</v>
      </c>
      <c r="G13" s="4">
        <f>'Execução - LOA 2020'!G28</f>
        <v>589653.32999999996</v>
      </c>
      <c r="H13" s="6">
        <f t="shared" si="4"/>
        <v>0.15495592853856086</v>
      </c>
      <c r="I13" s="4">
        <f>'Execução - LOA 2020'!I28</f>
        <v>526964.55000000005</v>
      </c>
      <c r="J13" s="6">
        <f t="shared" si="2"/>
        <v>0.13848184517529119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251822.57</v>
      </c>
      <c r="F14" s="6">
        <f t="shared" si="3"/>
        <v>0.31028489930198316</v>
      </c>
      <c r="G14" s="4">
        <f>'Execução - LOA 2020'!G31</f>
        <v>74293.649999999994</v>
      </c>
      <c r="H14" s="6">
        <f t="shared" si="4"/>
        <v>9.154142819298039E-2</v>
      </c>
      <c r="I14" s="4">
        <f>'Execução - LOA 2020'!I31</f>
        <v>50154.239999999998</v>
      </c>
      <c r="J14" s="6">
        <f t="shared" si="2"/>
        <v>6.1797889315352059E-2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3275392.79</v>
      </c>
      <c r="F15" s="6">
        <f t="shared" si="3"/>
        <v>0.15414145552133424</v>
      </c>
      <c r="G15" s="4">
        <f>SUM(G10:G14)</f>
        <v>1770491.12</v>
      </c>
      <c r="H15" s="6">
        <f t="shared" si="4"/>
        <v>8.3320107150995248E-2</v>
      </c>
      <c r="I15" s="4">
        <f>SUM(I10:I14)</f>
        <v>1594883.79</v>
      </c>
      <c r="J15" s="6">
        <f t="shared" si="2"/>
        <v>7.5055947344251792E-2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1964326.97</v>
      </c>
      <c r="F17" s="6">
        <f t="shared" ref="F17:F37" si="5">E17/D17</f>
        <v>0.35160151099046161</v>
      </c>
      <c r="G17" s="4">
        <f>'Execução - LOA 2020'!G34</f>
        <v>875949.6</v>
      </c>
      <c r="H17" s="6">
        <f t="shared" si="4"/>
        <v>0.15678917390799274</v>
      </c>
      <c r="I17" s="4">
        <f>'Execução - LOA 2020'!I34</f>
        <v>702589.25</v>
      </c>
      <c r="J17" s="6">
        <f t="shared" si="2"/>
        <v>0.12575882003272357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2385152.4300000002</v>
      </c>
      <c r="F18" s="6">
        <f t="shared" si="5"/>
        <v>0.42682082115435754</v>
      </c>
      <c r="G18" s="4">
        <f>'Execução - LOA 2020'!G37</f>
        <v>1212160.01</v>
      </c>
      <c r="H18" s="6">
        <f t="shared" si="4"/>
        <v>0.21691491257800838</v>
      </c>
      <c r="I18" s="4">
        <f>'Execução - LOA 2020'!I37</f>
        <v>1031864.37</v>
      </c>
      <c r="J18" s="6">
        <f t="shared" si="2"/>
        <v>0.18465117456804378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4349479.4000000004</v>
      </c>
      <c r="F19" s="6">
        <f>E19/D19</f>
        <v>0.38921582059065696</v>
      </c>
      <c r="G19" s="4">
        <f>SUM(G17:G18)</f>
        <v>2088109.6099999999</v>
      </c>
      <c r="H19" s="6">
        <f t="shared" si="4"/>
        <v>0.18685576378161178</v>
      </c>
      <c r="I19" s="4">
        <f>SUM(I17:I18)</f>
        <v>1734453.62</v>
      </c>
      <c r="J19" s="6">
        <f t="shared" si="2"/>
        <v>0.15520864151804822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3541561.76</v>
      </c>
      <c r="F22" s="6">
        <f t="shared" si="5"/>
        <v>0.74774403551780289</v>
      </c>
      <c r="G22" s="4">
        <f>'Execução - LOA 2020'!G42</f>
        <v>3342284.38</v>
      </c>
      <c r="H22" s="6">
        <f t="shared" si="4"/>
        <v>0.70566980883295904</v>
      </c>
      <c r="I22" s="4">
        <f>'Execução - LOA 2020'!I42</f>
        <v>3307047.8</v>
      </c>
      <c r="J22" s="6">
        <f t="shared" si="2"/>
        <v>0.69823016939912741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2544772.7400000002</v>
      </c>
      <c r="F23" s="6">
        <f t="shared" si="5"/>
        <v>0.57119324957628048</v>
      </c>
      <c r="G23" s="4">
        <f>'Execução - LOA 2020'!G45</f>
        <v>1425080.46</v>
      </c>
      <c r="H23" s="6">
        <f t="shared" si="4"/>
        <v>0.31986995383134309</v>
      </c>
      <c r="I23" s="4">
        <f>'Execução - LOA 2020'!I45</f>
        <v>1050596.3600000001</v>
      </c>
      <c r="J23" s="6">
        <f t="shared" si="2"/>
        <v>0.23581420039158851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6086334.5</v>
      </c>
      <c r="F24" s="6">
        <f t="shared" si="5"/>
        <v>0.58465960003258388</v>
      </c>
      <c r="G24" s="4">
        <f>SUM(G21:G23)</f>
        <v>4767364.84</v>
      </c>
      <c r="H24" s="6">
        <f t="shared" si="4"/>
        <v>0.45795800749429783</v>
      </c>
      <c r="I24" s="4">
        <f>SUM(I21:I23)</f>
        <v>4357644.16</v>
      </c>
      <c r="J24" s="6">
        <f t="shared" si="2"/>
        <v>0.41859981433322885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19599752.699999999</v>
      </c>
      <c r="F26" s="6">
        <f t="shared" si="5"/>
        <v>0.78199686056217588</v>
      </c>
      <c r="G26" s="4">
        <f>'Execução - LOA 2020'!G48</f>
        <v>16548268.27</v>
      </c>
      <c r="H26" s="6">
        <f t="shared" si="4"/>
        <v>0.66024781194717164</v>
      </c>
      <c r="I26" s="4">
        <f>'Execução - LOA 2020'!I48</f>
        <v>15639720.99</v>
      </c>
      <c r="J26" s="6">
        <f t="shared" si="2"/>
        <v>0.62399831780777337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17081951.489999998</v>
      </c>
      <c r="F27" s="6">
        <f t="shared" si="5"/>
        <v>0.73629837548375476</v>
      </c>
      <c r="G27" s="4">
        <f>'Execução - LOA 2020'!G50</f>
        <v>12694073.34</v>
      </c>
      <c r="H27" s="6">
        <f t="shared" si="4"/>
        <v>0.5471638052587422</v>
      </c>
      <c r="I27" s="4">
        <f>'Execução - LOA 2020'!I50</f>
        <v>12303900.039999999</v>
      </c>
      <c r="J27" s="6">
        <f t="shared" si="2"/>
        <v>0.5303458224237414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197265734.25999999</v>
      </c>
      <c r="F28" s="6">
        <f t="shared" si="5"/>
        <v>0.62660801636617236</v>
      </c>
      <c r="G28" s="4">
        <f>'Execução - LOA 2020'!G52</f>
        <v>170282069.24000001</v>
      </c>
      <c r="H28" s="6">
        <f t="shared" si="4"/>
        <v>0.54089530566201049</v>
      </c>
      <c r="I28" s="4">
        <f>'Execução - LOA 2020'!I52</f>
        <v>164632076.13999999</v>
      </c>
      <c r="J28" s="6">
        <f t="shared" si="2"/>
        <v>0.52294829128490961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8582067.9100000001</v>
      </c>
      <c r="F29" s="6">
        <f t="shared" si="5"/>
        <v>0.36089232760420947</v>
      </c>
      <c r="G29" s="4">
        <f>'Execução - LOA 2020'!G54</f>
        <v>8501073.2200000007</v>
      </c>
      <c r="H29" s="6">
        <f t="shared" si="4"/>
        <v>0.3574863463763493</v>
      </c>
      <c r="I29" s="4">
        <f>'Execução - LOA 2020'!I54</f>
        <v>8467896.1600000001</v>
      </c>
      <c r="J29" s="6">
        <f t="shared" si="2"/>
        <v>0.3560911877115579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111499.9</v>
      </c>
      <c r="F30" s="6">
        <f t="shared" si="5"/>
        <v>0.15359911284379024</v>
      </c>
      <c r="G30" s="4">
        <f>'Execução - LOA 2020'!G56</f>
        <v>55889.63</v>
      </c>
      <c r="H30" s="6">
        <f t="shared" si="4"/>
        <v>7.6991975644531377E-2</v>
      </c>
      <c r="I30" s="4">
        <f>'Execução - LOA 2020'!I56</f>
        <v>55889.63</v>
      </c>
      <c r="J30" s="6">
        <f t="shared" si="2"/>
        <v>7.6991975644531377E-2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242641006.25999999</v>
      </c>
      <c r="F31" s="6">
        <f t="shared" si="5"/>
        <v>0.62603341916832378</v>
      </c>
      <c r="G31" s="17">
        <f>SUM(G26:G30)</f>
        <v>208081373.70000002</v>
      </c>
      <c r="H31" s="6">
        <f t="shared" si="4"/>
        <v>0.5368667722349757</v>
      </c>
      <c r="I31" s="17">
        <f>SUM(I26:I30)</f>
        <v>201099482.95999998</v>
      </c>
      <c r="J31" s="6">
        <f t="shared" si="2"/>
        <v>0.51885292948187456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3818445.9400000009</v>
      </c>
      <c r="F33" s="6">
        <f>E33/D33</f>
        <v>0.38390269635516011</v>
      </c>
      <c r="G33" s="4">
        <f>G8</f>
        <v>3703065.6700000004</v>
      </c>
      <c r="H33" s="6">
        <f>G33/D33</f>
        <v>0.37230248059848853</v>
      </c>
      <c r="I33" s="4">
        <f>I8</f>
        <v>3680858.77</v>
      </c>
      <c r="J33" s="6">
        <f t="shared" si="2"/>
        <v>0.3700698213120539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3275392.79</v>
      </c>
      <c r="F34" s="6">
        <f t="shared" si="5"/>
        <v>0.15414145552133424</v>
      </c>
      <c r="G34" s="4">
        <f>G15</f>
        <v>1770491.12</v>
      </c>
      <c r="H34" s="6">
        <f t="shared" si="4"/>
        <v>8.3320107150995248E-2</v>
      </c>
      <c r="I34" s="4">
        <f>I15</f>
        <v>1594883.79</v>
      </c>
      <c r="J34" s="6">
        <f t="shared" si="2"/>
        <v>7.5055947344251792E-2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4349479.4000000004</v>
      </c>
      <c r="F35" s="6">
        <f t="shared" si="5"/>
        <v>0.38921582059065696</v>
      </c>
      <c r="G35" s="4">
        <f>G19</f>
        <v>2088109.6099999999</v>
      </c>
      <c r="H35" s="6">
        <f t="shared" si="4"/>
        <v>0.18685576378161178</v>
      </c>
      <c r="I35" s="4">
        <f>I19</f>
        <v>1734453.62</v>
      </c>
      <c r="J35" s="6">
        <f t="shared" si="2"/>
        <v>0.15520864151804822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6086334.5</v>
      </c>
      <c r="F36" s="6">
        <f t="shared" si="5"/>
        <v>0.58465960003258388</v>
      </c>
      <c r="G36" s="4">
        <f>G24</f>
        <v>4767364.84</v>
      </c>
      <c r="H36" s="6">
        <f t="shared" si="4"/>
        <v>0.45795800749429783</v>
      </c>
      <c r="I36" s="4">
        <f>I24</f>
        <v>4357644.16</v>
      </c>
      <c r="J36" s="6">
        <f t="shared" si="2"/>
        <v>0.41859981433322885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242641006.25999999</v>
      </c>
      <c r="F37" s="6">
        <f t="shared" si="5"/>
        <v>0.62603341916832378</v>
      </c>
      <c r="G37" s="4">
        <f>G31</f>
        <v>208081373.70000002</v>
      </c>
      <c r="H37" s="6">
        <f t="shared" si="4"/>
        <v>0.5368667722349757</v>
      </c>
      <c r="I37" s="4">
        <f>I31</f>
        <v>201099482.95999998</v>
      </c>
      <c r="J37" s="6">
        <f t="shared" si="2"/>
        <v>0.51885292948187456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B1" sqref="B1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2020-07-29T13:05:30Z</dcterms:modified>
</cp:coreProperties>
</file>