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<sst xmlns="http://schemas.openxmlformats.org/spreadsheetml/2006/main" count="207" uniqueCount="45">
  <si>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</si>
  <si>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</si>
  <si>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</si>
  <si>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</si>
  <si>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</si>
  <si>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</si>
  <si>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</si>
  <si>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</si>
  <si>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</si>
  <si>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</si>
  <si>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</si>
  <si>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</si>
  <si>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</si>
  <si>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</si>
  <si>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</si>
  <si>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</si>
  <si>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</si>
  <si>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</si>
  <si>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</si>
  <si>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</si>
  <si>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</si>
  <si>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</si>
  <si>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</si>
  <si>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</si>
  <si>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</si>
  <si>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</si>
  <si>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</si>
  <si>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</si>
  <si>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</si>
  <si>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</si>
  <si>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</si>
  <si>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</si>
  <si>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</si>
  <si>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</si>
  <si>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</si>
  <si>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</si>
  <si>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</si>
  <si>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</si>
  <si>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</si>
  <si>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</si>
  <si>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</si>
  <si>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</si>
  <si>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</si>
  <si>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</si>
  <si>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Jul/20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</si>
</sst>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4.8545449792257292E-2</c:v>
                </c:pt>
                <c:pt idx="1">
                  <c:v>3.7509766375124695E-2</c:v>
                </c:pt>
                <c:pt idx="2">
                  <c:v>3.6666490364034993E-2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0.29207982313275249</c:v>
                </c:pt>
                <c:pt idx="1">
                  <c:v>0.14321457659815168</c:v>
                </c:pt>
                <c:pt idx="2">
                  <c:v>0.14054875133505734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0.22999524771918239</c:v>
                </c:pt>
                <c:pt idx="1">
                  <c:v>0.1057299263103883</c:v>
                </c:pt>
                <c:pt idx="2">
                  <c:v>9.3777819938143353E-2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0.18996736391403876</c:v>
                </c:pt>
                <c:pt idx="1">
                  <c:v>0.14639256278813456</c:v>
                </c:pt>
                <c:pt idx="2">
                  <c:v>0.13465603604659507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0.40751048873500623</c:v>
                </c:pt>
                <c:pt idx="1">
                  <c:v>0.13007887035861923</c:v>
                </c:pt>
                <c:pt idx="2">
                  <c:v>5.6336354171158905E-2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0.19704767434804796</c:v>
                </c:pt>
                <c:pt idx="1">
                  <c:v>0.1360866839848722</c:v>
                </c:pt>
                <c:pt idx="2">
                  <c:v>0.11382669933176404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0.28660381319005002</c:v>
                </c:pt>
                <c:pt idx="1">
                  <c:v>0.19596574521015958</c:v>
                </c:pt>
                <c:pt idx="2">
                  <c:v>0.17667984328355804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0.73632489212637042</c:v>
                </c:pt>
                <c:pt idx="1">
                  <c:v>0.70256028666927495</c:v>
                </c:pt>
                <c:pt idx="2">
                  <c:v>0.6925374715312218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0.50254572928139718</c:v>
                </c:pt>
                <c:pt idx="1">
                  <c:v>0.23504988006115121</c:v>
                </c:pt>
                <c:pt idx="2">
                  <c:v>0.21567904108177727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0.74288337770091062</c:v>
                </c:pt>
                <c:pt idx="1">
                  <c:v>0.60808789939148311</c:v>
                </c:pt>
                <c:pt idx="2">
                  <c:v>0.58773049837807412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0.6518567142567977</c:v>
                </c:pt>
                <c:pt idx="1">
                  <c:v>0.55155448407932361</c:v>
                </c:pt>
                <c:pt idx="2">
                  <c:v>0.5362113289236341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0.58693394852173753</c:v>
                </c:pt>
                <c:pt idx="1">
                  <c:v>0.53226313471321796</c:v>
                </c:pt>
                <c:pt idx="2">
                  <c:v>0.52244976028953616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0.30392772176977639</c:v>
                </c:pt>
                <c:pt idx="1">
                  <c:v>0.30033748253899661</c:v>
                </c:pt>
                <c:pt idx="2">
                  <c:v>0.30025837449023624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0.13906297569274639</c:v>
                </c:pt>
                <c:pt idx="1">
                  <c:v>7.1240613570459355E-2</c:v>
                </c:pt>
                <c:pt idx="2">
                  <c:v>7.1240613570459355E-2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0.53453881115459889</c:v>
                </c:pt>
                <c:pt idx="1">
                  <c:v>0.53453881115459889</c:v>
                </c:pt>
                <c:pt idx="2">
                  <c:v>0.53453881115459889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0.45868457069341895</c:v>
                </c:pt>
                <c:pt idx="1">
                  <c:v>0.45868457069341895</c:v>
                </c:pt>
                <c:pt idx="2">
                  <c:v>0.45868457069341895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7.9705755546440979E-2</c:v>
                </c:pt>
                <c:pt idx="1">
                  <c:v>4.5043560165926443E-2</c:v>
                </c:pt>
                <c:pt idx="2">
                  <c:v>4.5043560165926443E-2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0.38164577097821423</c:v>
                </c:pt>
                <c:pt idx="1">
                  <c:v>0.3700698213120539</c:v>
                </c:pt>
                <c:pt idx="2">
                  <c:v>0.36996702120065672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0.15517100308311824</c:v>
                </c:pt>
                <c:pt idx="1">
                  <c:v>8.8270820742702358E-2</c:v>
                </c:pt>
                <c:pt idx="2">
                  <c:v>8.0696760537516912E-2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0.24183128544021687</c:v>
                </c:pt>
                <c:pt idx="1">
                  <c:v>0.16602991987189955</c:v>
                </c:pt>
                <c:pt idx="2">
                  <c:v>0.1452571606162015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0.5500850851023934</c:v>
                </c:pt>
                <c:pt idx="1">
                  <c:v>0.4202428105999127</c:v>
                </c:pt>
                <c:pt idx="2">
                  <c:v>0.40739252787307029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0.58270216217227322</c:v>
                </c:pt>
                <c:pt idx="1">
                  <c:v>0.52322799976005252</c:v>
                </c:pt>
                <c:pt idx="2">
                  <c:v>0.51301740548357488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469610.54</v>
      </c>
      <c r="F5" s="33">
        <f>E5/D5</f>
        <v>0.25633763100436679</v>
      </c>
      <c r="G5" s="43">
        <v>469610.54</v>
      </c>
      <c r="H5" s="33">
        <f>G5/D5</f>
        <v>0.25633763100436679</v>
      </c>
      <c r="I5" s="29">
        <v>469610.54</v>
      </c>
      <c r="J5" s="38">
        <f>I5/D5</f>
        <v>0.25633763100436679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2808181.45</v>
      </c>
      <c r="F6" s="34">
        <f t="shared" ref="F6:F57" si="0">E6/D6</f>
        <v>0.65306545348837208</v>
      </c>
      <c r="G6" s="43">
        <v>2808181.45</v>
      </c>
      <c r="H6" s="34">
        <f t="shared" ref="H6:H57" si="1">G6/D6</f>
        <v>0.65306545348837208</v>
      </c>
      <c r="I6" s="27">
        <v>2808181.45</v>
      </c>
      <c r="J6" s="39">
        <f t="shared" ref="J6:J57" si="2">I6/D6</f>
        <v>0.65306545348837208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3277791.99</v>
      </c>
      <c r="F7" s="35">
        <f t="shared" si="0"/>
        <v>0.53453881115459889</v>
      </c>
      <c r="G7" s="44">
        <v>3277791.99</v>
      </c>
      <c r="H7" s="35">
        <f t="shared" si="1"/>
        <v>0.53453881115459889</v>
      </c>
      <c r="I7" s="28">
        <v>3277791.99</v>
      </c>
      <c r="J7" s="40">
        <f t="shared" si="2"/>
        <v>0.53453881115459889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134056.07</v>
      </c>
      <c r="F10" s="34">
        <f t="shared" si="0"/>
        <v>0.45868457069341895</v>
      </c>
      <c r="G10" s="43">
        <v>134056.07</v>
      </c>
      <c r="H10" s="34">
        <f t="shared" si="1"/>
        <v>0.45868457069341895</v>
      </c>
      <c r="I10" s="27">
        <v>134056.07</v>
      </c>
      <c r="J10" s="39">
        <f t="shared" si="2"/>
        <v>0.45868457069341895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134056.07</v>
      </c>
      <c r="F11" s="35">
        <f t="shared" si="0"/>
        <v>0.45868457069341895</v>
      </c>
      <c r="G11" s="44">
        <v>134056.07</v>
      </c>
      <c r="H11" s="35">
        <f t="shared" si="1"/>
        <v>0.45868457069341895</v>
      </c>
      <c r="I11" s="28">
        <v>134056.07</v>
      </c>
      <c r="J11" s="40">
        <f t="shared" si="2"/>
        <v>0.45868457069341895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258265.06</v>
      </c>
      <c r="F13" s="34">
        <f t="shared" si="0"/>
        <v>8.6863552631534696E-2</v>
      </c>
      <c r="G13" s="43">
        <v>145951.54</v>
      </c>
      <c r="H13" s="34">
        <f t="shared" si="1"/>
        <v>4.9088596329846329E-2</v>
      </c>
      <c r="I13" s="27">
        <v>145951.54</v>
      </c>
      <c r="J13" s="39">
        <f t="shared" si="2"/>
        <v>4.9088596329846329E-2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258265.06</v>
      </c>
      <c r="F14" s="35">
        <f t="shared" si="0"/>
        <v>7.9705755546440979E-2</v>
      </c>
      <c r="G14" s="44">
        <v>145951.54</v>
      </c>
      <c r="H14" s="35">
        <f t="shared" si="1"/>
        <v>4.5043560165926443E-2</v>
      </c>
      <c r="I14" s="28">
        <v>145951.54</v>
      </c>
      <c r="J14" s="40">
        <f t="shared" si="2"/>
        <v>4.5043560165926443E-2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12471.32</v>
      </c>
      <c r="F15" s="34">
        <f t="shared" si="0"/>
        <v>7.6760755831845884E-2</v>
      </c>
      <c r="G15" s="43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12471.32</v>
      </c>
      <c r="F16" s="36">
        <f t="shared" si="0"/>
        <v>7.6760755831845884E-2</v>
      </c>
      <c r="G16" s="44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521257</v>
      </c>
      <c r="E17" s="43">
        <v>11951.8</v>
      </c>
      <c r="F17" s="33">
        <f t="shared" si="0"/>
        <v>2.2928804793029157E-2</v>
      </c>
      <c r="G17" s="43">
        <v>11951.8</v>
      </c>
      <c r="H17" s="33">
        <f t="shared" si="1"/>
        <v>2.2928804793029157E-2</v>
      </c>
      <c r="I17" s="29">
        <v>11818.14</v>
      </c>
      <c r="J17" s="38">
        <f t="shared" si="2"/>
        <v>2.2672386174190467E-2</v>
      </c>
    </row>
    <row r="18" spans="1:10" ht="22.5" x14ac:dyDescent="0.2">
      <c r="A18" s="54"/>
      <c r="B18" s="51"/>
      <c r="C18" s="25" t="s">
        <v>4</v>
      </c>
      <c r="D18" s="43">
        <v>9385950</v>
      </c>
      <c r="E18" s="43">
        <v>468998.02</v>
      </c>
      <c r="F18" s="34">
        <f t="shared" si="0"/>
        <v>4.9968092734352945E-2</v>
      </c>
      <c r="G18" s="43">
        <v>359665.22</v>
      </c>
      <c r="H18" s="34">
        <f t="shared" si="1"/>
        <v>3.8319532918884076E-2</v>
      </c>
      <c r="I18" s="27">
        <v>351444.37</v>
      </c>
      <c r="J18" s="39">
        <f t="shared" si="2"/>
        <v>3.7443665265636403E-2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480949.82</v>
      </c>
      <c r="F19" s="35">
        <f t="shared" si="0"/>
        <v>4.8545449792257292E-2</v>
      </c>
      <c r="G19" s="44">
        <v>371617.02</v>
      </c>
      <c r="H19" s="35">
        <f t="shared" si="1"/>
        <v>3.7509766375124695E-2</v>
      </c>
      <c r="I19" s="28">
        <v>363262.51</v>
      </c>
      <c r="J19" s="40">
        <f t="shared" si="2"/>
        <v>3.6666490364034993E-2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862876.49</v>
      </c>
      <c r="F21" s="34">
        <f t="shared" si="0"/>
        <v>0.28553188173250998</v>
      </c>
      <c r="G21" s="43">
        <v>498145.41</v>
      </c>
      <c r="H21" s="34">
        <f t="shared" si="1"/>
        <v>0.16483980956963226</v>
      </c>
      <c r="I21" s="27">
        <v>488872.83</v>
      </c>
      <c r="J21" s="39">
        <f t="shared" si="2"/>
        <v>0.16177144782076225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1015945.63</v>
      </c>
      <c r="F22" s="35">
        <f t="shared" si="0"/>
        <v>0.29207982313275249</v>
      </c>
      <c r="G22" s="44">
        <v>498145.41</v>
      </c>
      <c r="H22" s="35">
        <f t="shared" si="1"/>
        <v>0.14321457659815168</v>
      </c>
      <c r="I22" s="28">
        <v>488872.83</v>
      </c>
      <c r="J22" s="40">
        <f t="shared" si="2"/>
        <v>0.14054875133505734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732602.41</v>
      </c>
      <c r="F24" s="34">
        <f t="shared" si="0"/>
        <v>0.23877426031067278</v>
      </c>
      <c r="G24" s="43">
        <v>335116.06</v>
      </c>
      <c r="H24" s="34">
        <f t="shared" si="1"/>
        <v>0.10922307687293445</v>
      </c>
      <c r="I24" s="27">
        <v>296309.21999999997</v>
      </c>
      <c r="J24" s="39">
        <f t="shared" si="2"/>
        <v>9.6574914118467622E-2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746762.83</v>
      </c>
      <c r="F25" s="35">
        <f t="shared" si="0"/>
        <v>0.22999524771918239</v>
      </c>
      <c r="G25" s="44">
        <v>343290.48</v>
      </c>
      <c r="H25" s="35">
        <f t="shared" si="1"/>
        <v>0.1057299263103883</v>
      </c>
      <c r="I25" s="28">
        <v>304483.64</v>
      </c>
      <c r="J25" s="40">
        <f t="shared" si="2"/>
        <v>9.3777819938143353E-2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722882.24</v>
      </c>
      <c r="F27" s="34">
        <f t="shared" si="0"/>
        <v>0.2118718690318897</v>
      </c>
      <c r="G27" s="43">
        <v>557067.18000000005</v>
      </c>
      <c r="H27" s="34">
        <f t="shared" si="1"/>
        <v>0.16327260246831371</v>
      </c>
      <c r="I27" s="27">
        <v>512406.21</v>
      </c>
      <c r="J27" s="39">
        <f t="shared" si="2"/>
        <v>0.15018277585052717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722882.24</v>
      </c>
      <c r="F28" s="35">
        <f t="shared" si="0"/>
        <v>0.18996736391403876</v>
      </c>
      <c r="G28" s="44">
        <v>557067.18000000005</v>
      </c>
      <c r="H28" s="35">
        <f t="shared" si="1"/>
        <v>0.14639256278813456</v>
      </c>
      <c r="I28" s="28">
        <v>512406.21</v>
      </c>
      <c r="J28" s="40">
        <f t="shared" si="2"/>
        <v>0.13465603604659507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23604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787981</v>
      </c>
      <c r="E30" s="43">
        <v>330729.40000000002</v>
      </c>
      <c r="F30" s="34">
        <f t="shared" si="0"/>
        <v>0.41971748049762625</v>
      </c>
      <c r="G30" s="43">
        <v>105570.06</v>
      </c>
      <c r="H30" s="34">
        <f t="shared" si="1"/>
        <v>0.13397538773143006</v>
      </c>
      <c r="I30" s="27">
        <v>45721.74</v>
      </c>
      <c r="J30" s="39">
        <f t="shared" si="2"/>
        <v>5.802391174406489E-2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330729.40000000002</v>
      </c>
      <c r="F31" s="36">
        <f t="shared" si="0"/>
        <v>0.40751048873500623</v>
      </c>
      <c r="G31" s="44">
        <v>105570.06</v>
      </c>
      <c r="H31" s="36">
        <f t="shared" si="1"/>
        <v>0.13007887035861923</v>
      </c>
      <c r="I31" s="30">
        <v>45721.74</v>
      </c>
      <c r="J31" s="41">
        <f t="shared" si="2"/>
        <v>5.6336354171158905E-2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821454</v>
      </c>
      <c r="E32" s="43">
        <v>9990</v>
      </c>
      <c r="F32" s="33">
        <f t="shared" si="0"/>
        <v>1.2161362656947316E-2</v>
      </c>
      <c r="G32" s="43">
        <v>9990</v>
      </c>
      <c r="H32" s="33">
        <f t="shared" si="1"/>
        <v>1.2161362656947316E-2</v>
      </c>
      <c r="I32" s="29">
        <v>9990</v>
      </c>
      <c r="J32" s="38">
        <f t="shared" si="2"/>
        <v>1.2161362656947316E-2</v>
      </c>
    </row>
    <row r="33" spans="1:10" ht="22.5" x14ac:dyDescent="0.2">
      <c r="A33" s="54"/>
      <c r="B33" s="51"/>
      <c r="C33" s="25" t="s">
        <v>4</v>
      </c>
      <c r="D33" s="43">
        <v>4765345</v>
      </c>
      <c r="E33" s="43">
        <v>1090875.75</v>
      </c>
      <c r="F33" s="34">
        <f t="shared" si="0"/>
        <v>0.22891852531138879</v>
      </c>
      <c r="G33" s="43">
        <v>750298.95</v>
      </c>
      <c r="H33" s="34">
        <f t="shared" si="1"/>
        <v>0.15744903044795286</v>
      </c>
      <c r="I33" s="27">
        <v>625936.89</v>
      </c>
      <c r="J33" s="39">
        <f t="shared" si="2"/>
        <v>0.13135185175469982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1100865.75</v>
      </c>
      <c r="F34" s="35">
        <f t="shared" si="0"/>
        <v>0.19704767434804796</v>
      </c>
      <c r="G34" s="44">
        <v>760288.95</v>
      </c>
      <c r="H34" s="35">
        <f t="shared" si="1"/>
        <v>0.1360866839848722</v>
      </c>
      <c r="I34" s="28">
        <v>635926.89</v>
      </c>
      <c r="J34" s="40">
        <f t="shared" si="2"/>
        <v>0.11382669933176404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278959</v>
      </c>
      <c r="E35" s="43">
        <v>67401.149999999994</v>
      </c>
      <c r="F35" s="34">
        <f t="shared" si="0"/>
        <v>0.24161668919088466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5309223</v>
      </c>
      <c r="E36" s="43">
        <v>1534193.12</v>
      </c>
      <c r="F36" s="34">
        <f t="shared" si="0"/>
        <v>0.28896754195482088</v>
      </c>
      <c r="G36" s="43">
        <v>1095092.25</v>
      </c>
      <c r="H36" s="34">
        <f t="shared" si="1"/>
        <v>0.20626224402327797</v>
      </c>
      <c r="I36" s="27">
        <v>987319.12</v>
      </c>
      <c r="J36" s="39">
        <f t="shared" si="2"/>
        <v>0.1859630156804489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1601594.27</v>
      </c>
      <c r="F37" s="36">
        <f t="shared" si="0"/>
        <v>0.28660381319005002</v>
      </c>
      <c r="G37" s="44">
        <v>1095092.25</v>
      </c>
      <c r="H37" s="36">
        <f t="shared" si="1"/>
        <v>0.19596574521015958</v>
      </c>
      <c r="I37" s="30">
        <v>987319.12</v>
      </c>
      <c r="J37" s="41">
        <f t="shared" si="2"/>
        <v>0.17667984328355804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1258922</v>
      </c>
      <c r="E40" s="43">
        <v>28460</v>
      </c>
      <c r="F40" s="34">
        <f t="shared" si="0"/>
        <v>2.2606642826163974E-2</v>
      </c>
      <c r="G40" s="43">
        <v>17410</v>
      </c>
      <c r="H40" s="34">
        <f t="shared" si="1"/>
        <v>1.3829292045098902E-2</v>
      </c>
      <c r="I40" s="27">
        <v>17410</v>
      </c>
      <c r="J40" s="39">
        <f t="shared" si="2"/>
        <v>1.3829292045098902E-2</v>
      </c>
    </row>
    <row r="41" spans="1:10" ht="22.5" x14ac:dyDescent="0.2">
      <c r="A41" s="54"/>
      <c r="B41" s="51"/>
      <c r="C41" s="25" t="s">
        <v>4</v>
      </c>
      <c r="D41" s="43">
        <v>3477407</v>
      </c>
      <c r="E41" s="43">
        <v>3459016.94</v>
      </c>
      <c r="F41" s="34">
        <f t="shared" si="0"/>
        <v>0.99471155950396373</v>
      </c>
      <c r="G41" s="43">
        <v>3310146.66</v>
      </c>
      <c r="H41" s="34">
        <f t="shared" si="1"/>
        <v>0.95190084450856638</v>
      </c>
      <c r="I41" s="27">
        <v>3262675.31</v>
      </c>
      <c r="J41" s="39">
        <f t="shared" si="2"/>
        <v>0.93824948014425691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3487476.94</v>
      </c>
      <c r="F42" s="35">
        <f t="shared" si="0"/>
        <v>0.73632489212637042</v>
      </c>
      <c r="G42" s="44">
        <v>3327556.66</v>
      </c>
      <c r="H42" s="35">
        <f t="shared" si="1"/>
        <v>0.70256028666927495</v>
      </c>
      <c r="I42" s="28">
        <v>3280085.31</v>
      </c>
      <c r="J42" s="40">
        <f t="shared" si="2"/>
        <v>0.6925374715312218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2218762.81</v>
      </c>
      <c r="F44" s="34">
        <f t="shared" si="0"/>
        <v>0.54625461928704055</v>
      </c>
      <c r="G44" s="43">
        <v>1047191.17</v>
      </c>
      <c r="H44" s="34">
        <f t="shared" si="1"/>
        <v>0.25781620789339832</v>
      </c>
      <c r="I44" s="27">
        <v>960890.46</v>
      </c>
      <c r="J44" s="39">
        <f t="shared" si="2"/>
        <v>0.23656915919004848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2238935.2000000002</v>
      </c>
      <c r="F45" s="36">
        <f t="shared" si="0"/>
        <v>0.50254572928139718</v>
      </c>
      <c r="G45" s="44">
        <v>1047191.17</v>
      </c>
      <c r="H45" s="36">
        <f t="shared" si="1"/>
        <v>0.23504988006115121</v>
      </c>
      <c r="I45" s="30">
        <v>960890.46</v>
      </c>
      <c r="J45" s="41">
        <f t="shared" si="2"/>
        <v>0.21567904108177727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169468.35</v>
      </c>
      <c r="F46" s="33">
        <f t="shared" si="0"/>
        <v>0.14358816307544489</v>
      </c>
      <c r="G46" s="43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18449954.850000001</v>
      </c>
      <c r="F47" s="34">
        <f t="shared" si="0"/>
        <v>0.77249847007245687</v>
      </c>
      <c r="G47" s="43">
        <v>15152579.33</v>
      </c>
      <c r="H47" s="34">
        <f t="shared" si="1"/>
        <v>0.63443756070094293</v>
      </c>
      <c r="I47" s="27">
        <v>14642347.07</v>
      </c>
      <c r="J47" s="39">
        <f t="shared" si="2"/>
        <v>0.61307416748745702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18619423.199999999</v>
      </c>
      <c r="F48" s="35">
        <f t="shared" si="0"/>
        <v>0.74288337770091062</v>
      </c>
      <c r="G48" s="44">
        <v>15240946.67</v>
      </c>
      <c r="H48" s="35">
        <f t="shared" si="1"/>
        <v>0.60808789939148311</v>
      </c>
      <c r="I48" s="28">
        <v>14730714.41</v>
      </c>
      <c r="J48" s="40">
        <f t="shared" si="2"/>
        <v>0.58773049837807412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15122924.539999999</v>
      </c>
      <c r="F49" s="34">
        <f t="shared" si="0"/>
        <v>0.6518567142567977</v>
      </c>
      <c r="G49" s="43">
        <v>12795936.07</v>
      </c>
      <c r="H49" s="34">
        <f t="shared" si="1"/>
        <v>0.55155448407932361</v>
      </c>
      <c r="I49" s="27">
        <v>12439978.43</v>
      </c>
      <c r="J49" s="39">
        <f t="shared" si="2"/>
        <v>0.5362113289236341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15122924.539999999</v>
      </c>
      <c r="F50" s="35">
        <f t="shared" si="0"/>
        <v>0.6518567142567977</v>
      </c>
      <c r="G50" s="44">
        <v>12795936.07</v>
      </c>
      <c r="H50" s="35">
        <f t="shared" si="1"/>
        <v>0.55155448407932361</v>
      </c>
      <c r="I50" s="28">
        <v>12439978.43</v>
      </c>
      <c r="J50" s="40">
        <f t="shared" si="2"/>
        <v>0.5362113289236341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184775734.25999999</v>
      </c>
      <c r="F51" s="34">
        <f t="shared" si="0"/>
        <v>0.58693394852173753</v>
      </c>
      <c r="G51" s="43">
        <v>167564530.53</v>
      </c>
      <c r="H51" s="34">
        <f t="shared" si="1"/>
        <v>0.53226313471321796</v>
      </c>
      <c r="I51" s="27">
        <v>164475131</v>
      </c>
      <c r="J51" s="39">
        <f t="shared" si="2"/>
        <v>0.52244976028953616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184775734.25999999</v>
      </c>
      <c r="F52" s="35">
        <f t="shared" si="0"/>
        <v>0.58693394852173753</v>
      </c>
      <c r="G52" s="44">
        <v>167564530.53</v>
      </c>
      <c r="H52" s="35">
        <f t="shared" si="1"/>
        <v>0.53226313471321796</v>
      </c>
      <c r="I52" s="28">
        <v>164475131</v>
      </c>
      <c r="J52" s="40">
        <f t="shared" si="2"/>
        <v>0.52244976028953616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7227441.9500000002</v>
      </c>
      <c r="F53" s="34">
        <f t="shared" si="0"/>
        <v>0.30392772176977639</v>
      </c>
      <c r="G53" s="43">
        <v>7142065.5800000001</v>
      </c>
      <c r="H53" s="34">
        <f t="shared" si="1"/>
        <v>0.30033748253899661</v>
      </c>
      <c r="I53" s="27">
        <v>7140184.3799999999</v>
      </c>
      <c r="J53" s="39">
        <f t="shared" si="2"/>
        <v>0.30025837449023624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7227441.9500000002</v>
      </c>
      <c r="F54" s="35">
        <f t="shared" si="0"/>
        <v>0.30392772176977639</v>
      </c>
      <c r="G54" s="44">
        <v>7142065.5800000001</v>
      </c>
      <c r="H54" s="35">
        <f t="shared" si="1"/>
        <v>0.30033748253899661</v>
      </c>
      <c r="I54" s="28">
        <v>7140184.3799999999</v>
      </c>
      <c r="J54" s="40">
        <f t="shared" si="2"/>
        <v>0.30025837449023624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100947.9</v>
      </c>
      <c r="F55" s="34">
        <f t="shared" si="0"/>
        <v>0.13906297569274639</v>
      </c>
      <c r="G55" s="43">
        <v>51714.63</v>
      </c>
      <c r="H55" s="34">
        <f t="shared" si="1"/>
        <v>7.1240613570459355E-2</v>
      </c>
      <c r="I55" s="27">
        <v>51714.63</v>
      </c>
      <c r="J55" s="39">
        <f t="shared" si="2"/>
        <v>7.1240613570459355E-2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100947.9</v>
      </c>
      <c r="F56" s="36">
        <f t="shared" si="0"/>
        <v>0.13906297569274639</v>
      </c>
      <c r="G56" s="44">
        <v>51714.63</v>
      </c>
      <c r="H56" s="36">
        <f t="shared" si="1"/>
        <v>7.1240613570459355E-2</v>
      </c>
      <c r="I56" s="30">
        <v>51714.63</v>
      </c>
      <c r="J56" s="41">
        <f t="shared" si="2"/>
        <v>7.1240613570459355E-2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241368611.60999998</v>
      </c>
      <c r="F57" s="37">
        <f t="shared" si="0"/>
        <v>0.54810980250981778</v>
      </c>
      <c r="G57" s="31">
        <v>214581871.43000001</v>
      </c>
      <c r="H57" s="37">
        <f t="shared" si="1"/>
        <v>0.48728136764412494</v>
      </c>
      <c r="I57" s="31">
        <v>210096527.83999997</v>
      </c>
      <c r="J57" s="42">
        <f t="shared" si="2"/>
        <v>0.4770958643473005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3277791.99</v>
      </c>
      <c r="F3" s="6">
        <f t="shared" ref="F3:F8" si="0">E3/D3</f>
        <v>0.53453881115459889</v>
      </c>
      <c r="G3" s="4">
        <f>'Execução - LOA 2020'!G7</f>
        <v>3277791.99</v>
      </c>
      <c r="H3" s="6">
        <f>G3/D3</f>
        <v>0.53453881115459889</v>
      </c>
      <c r="I3" s="4">
        <f>'Execução - LOA 2020'!I7</f>
        <v>3277791.99</v>
      </c>
      <c r="J3" s="6">
        <f>I3/D3</f>
        <v>0.53453881115459889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134056.07</v>
      </c>
      <c r="F5" s="6">
        <f t="shared" si="0"/>
        <v>0.45868457069341895</v>
      </c>
      <c r="G5" s="4">
        <f>'Execução - LOA 2020'!G11</f>
        <v>134056.07</v>
      </c>
      <c r="H5" s="6">
        <f t="shared" si="1"/>
        <v>0.45868457069341895</v>
      </c>
      <c r="I5" s="4">
        <f>'Execução - LOA 2020'!I11</f>
        <v>134056.07</v>
      </c>
      <c r="J5" s="6">
        <f t="shared" si="2"/>
        <v>0.45868457069341895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258265.06</v>
      </c>
      <c r="F6" s="6">
        <f t="shared" si="0"/>
        <v>7.9705755546440979E-2</v>
      </c>
      <c r="G6" s="4">
        <f>'Execução - LOA 2020'!G14</f>
        <v>145951.54</v>
      </c>
      <c r="H6" s="6">
        <f t="shared" si="1"/>
        <v>4.5043560165926443E-2</v>
      </c>
      <c r="I6" s="4">
        <f>'Execução - LOA 2020'!I14</f>
        <v>145951.54</v>
      </c>
      <c r="J6" s="6">
        <f t="shared" si="2"/>
        <v>4.5043560165926443E-2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3795997.68</v>
      </c>
      <c r="F8" s="6">
        <f t="shared" si="0"/>
        <v>0.38164577097821423</v>
      </c>
      <c r="G8" s="17">
        <f>SUM(G3:G7)</f>
        <v>3680858.77</v>
      </c>
      <c r="H8" s="6">
        <f t="shared" si="1"/>
        <v>0.3700698213120539</v>
      </c>
      <c r="I8" s="17">
        <f>SUM(I3:I7)</f>
        <v>3679836.2800000003</v>
      </c>
      <c r="J8" s="6">
        <f t="shared" si="2"/>
        <v>0.36996702120065672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480949.82</v>
      </c>
      <c r="F10" s="6">
        <f t="shared" ref="F10:F15" si="3">E10/D10</f>
        <v>4.8545449792257292E-2</v>
      </c>
      <c r="G10" s="4">
        <f>'Execução - LOA 2020'!G19</f>
        <v>371617.02</v>
      </c>
      <c r="H10" s="6">
        <f>G10/D10</f>
        <v>3.7509766375124695E-2</v>
      </c>
      <c r="I10" s="4">
        <f>'Execução - LOA 2020'!I19</f>
        <v>363262.51</v>
      </c>
      <c r="J10" s="6">
        <f t="shared" si="2"/>
        <v>3.6666490364034993E-2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1015945.63</v>
      </c>
      <c r="F11" s="6">
        <f t="shared" si="3"/>
        <v>0.29207982313275249</v>
      </c>
      <c r="G11" s="4">
        <f>'Execução - LOA 2020'!G22</f>
        <v>498145.41</v>
      </c>
      <c r="H11" s="6">
        <f t="shared" ref="H11:H37" si="4">G11/D11</f>
        <v>0.14321457659815168</v>
      </c>
      <c r="I11" s="4">
        <f>'Execução - LOA 2020'!I22</f>
        <v>488872.83</v>
      </c>
      <c r="J11" s="6">
        <f t="shared" si="2"/>
        <v>0.14054875133505734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746762.83</v>
      </c>
      <c r="F12" s="6">
        <f t="shared" si="3"/>
        <v>0.22999524771918239</v>
      </c>
      <c r="G12" s="4">
        <f>'Execução - LOA 2020'!G25</f>
        <v>343290.48</v>
      </c>
      <c r="H12" s="6">
        <f t="shared" si="4"/>
        <v>0.1057299263103883</v>
      </c>
      <c r="I12" s="4">
        <f>'Execução - LOA 2020'!I25</f>
        <v>304483.64</v>
      </c>
      <c r="J12" s="6">
        <f t="shared" si="2"/>
        <v>9.3777819938143353E-2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722882.24</v>
      </c>
      <c r="F13" s="6">
        <f t="shared" si="3"/>
        <v>0.18996736391403876</v>
      </c>
      <c r="G13" s="4">
        <f>'Execução - LOA 2020'!G28</f>
        <v>557067.18000000005</v>
      </c>
      <c r="H13" s="6">
        <f t="shared" si="4"/>
        <v>0.14639256278813456</v>
      </c>
      <c r="I13" s="4">
        <f>'Execução - LOA 2020'!I28</f>
        <v>512406.21</v>
      </c>
      <c r="J13" s="6">
        <f t="shared" si="2"/>
        <v>0.13465603604659507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330729.40000000002</v>
      </c>
      <c r="F14" s="6">
        <f t="shared" si="3"/>
        <v>0.40751048873500623</v>
      </c>
      <c r="G14" s="4">
        <f>'Execução - LOA 2020'!G31</f>
        <v>105570.06</v>
      </c>
      <c r="H14" s="6">
        <f t="shared" si="4"/>
        <v>0.13007887035861923</v>
      </c>
      <c r="I14" s="4">
        <f>'Execução - LOA 2020'!I31</f>
        <v>45721.74</v>
      </c>
      <c r="J14" s="6">
        <f t="shared" si="2"/>
        <v>5.6336354171158905E-2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3297269.9199999995</v>
      </c>
      <c r="F15" s="6">
        <f t="shared" si="3"/>
        <v>0.15517100308311824</v>
      </c>
      <c r="G15" s="4">
        <f>SUM(G10:G14)</f>
        <v>1875690.15</v>
      </c>
      <c r="H15" s="6">
        <f t="shared" si="4"/>
        <v>8.8270820742702358E-2</v>
      </c>
      <c r="I15" s="4">
        <f>SUM(I10:I14)</f>
        <v>1714746.93</v>
      </c>
      <c r="J15" s="6">
        <f t="shared" si="2"/>
        <v>8.0696760537516912E-2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1100865.75</v>
      </c>
      <c r="F17" s="6">
        <f t="shared" ref="F17:F37" si="5">E17/D17</f>
        <v>0.19704767434804796</v>
      </c>
      <c r="G17" s="4">
        <f>'Execução - LOA 2020'!G34</f>
        <v>760288.95</v>
      </c>
      <c r="H17" s="6">
        <f t="shared" si="4"/>
        <v>0.1360866839848722</v>
      </c>
      <c r="I17" s="4">
        <f>'Execução - LOA 2020'!I34</f>
        <v>635926.89</v>
      </c>
      <c r="J17" s="6">
        <f t="shared" si="2"/>
        <v>0.11382669933176404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1601594.27</v>
      </c>
      <c r="F18" s="6">
        <f t="shared" si="5"/>
        <v>0.28660381319005002</v>
      </c>
      <c r="G18" s="4">
        <f>'Execução - LOA 2020'!G37</f>
        <v>1095092.25</v>
      </c>
      <c r="H18" s="6">
        <f t="shared" si="4"/>
        <v>0.19596574521015958</v>
      </c>
      <c r="I18" s="4">
        <f>'Execução - LOA 2020'!I37</f>
        <v>987319.12</v>
      </c>
      <c r="J18" s="6">
        <f t="shared" si="2"/>
        <v>0.17667984328355804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2702460.02</v>
      </c>
      <c r="F19" s="6">
        <f>E19/D19</f>
        <v>0.24183128544021687</v>
      </c>
      <c r="G19" s="4">
        <f>SUM(G17:G18)</f>
        <v>1855381.2</v>
      </c>
      <c r="H19" s="6">
        <f t="shared" si="4"/>
        <v>0.16602991987189955</v>
      </c>
      <c r="I19" s="4">
        <f>SUM(I17:I18)</f>
        <v>1623246.01</v>
      </c>
      <c r="J19" s="6">
        <f t="shared" si="2"/>
        <v>0.1452571606162015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3487476.94</v>
      </c>
      <c r="F22" s="6">
        <f t="shared" si="5"/>
        <v>0.73632489212637042</v>
      </c>
      <c r="G22" s="4">
        <f>'Execução - LOA 2020'!G42</f>
        <v>3327556.66</v>
      </c>
      <c r="H22" s="6">
        <f t="shared" si="4"/>
        <v>0.70256028666927495</v>
      </c>
      <c r="I22" s="4">
        <f>'Execução - LOA 2020'!I42</f>
        <v>3280085.31</v>
      </c>
      <c r="J22" s="6">
        <f t="shared" si="2"/>
        <v>0.6925374715312218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2238935.2000000002</v>
      </c>
      <c r="F23" s="6">
        <f t="shared" si="5"/>
        <v>0.50254572928139718</v>
      </c>
      <c r="G23" s="4">
        <f>'Execução - LOA 2020'!G45</f>
        <v>1047191.17</v>
      </c>
      <c r="H23" s="6">
        <f t="shared" si="4"/>
        <v>0.23504988006115121</v>
      </c>
      <c r="I23" s="4">
        <f>'Execução - LOA 2020'!I45</f>
        <v>960890.46</v>
      </c>
      <c r="J23" s="6">
        <f t="shared" si="2"/>
        <v>0.21567904108177727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5726412.1400000006</v>
      </c>
      <c r="F24" s="6">
        <f t="shared" si="5"/>
        <v>0.5500850851023934</v>
      </c>
      <c r="G24" s="4">
        <f>SUM(G21:G23)</f>
        <v>4374747.83</v>
      </c>
      <c r="H24" s="6">
        <f t="shared" si="4"/>
        <v>0.4202428105999127</v>
      </c>
      <c r="I24" s="4">
        <f>SUM(I21:I23)</f>
        <v>4240975.7699999996</v>
      </c>
      <c r="J24" s="6">
        <f t="shared" si="2"/>
        <v>0.40739252787307029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18619423.199999999</v>
      </c>
      <c r="F26" s="6">
        <f t="shared" si="5"/>
        <v>0.74288337770091062</v>
      </c>
      <c r="G26" s="4">
        <f>'Execução - LOA 2020'!G48</f>
        <v>15240946.67</v>
      </c>
      <c r="H26" s="6">
        <f t="shared" si="4"/>
        <v>0.60808789939148311</v>
      </c>
      <c r="I26" s="4">
        <f>'Execução - LOA 2020'!I48</f>
        <v>14730714.41</v>
      </c>
      <c r="J26" s="6">
        <f t="shared" si="2"/>
        <v>0.58773049837807412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15122924.539999999</v>
      </c>
      <c r="F27" s="6">
        <f t="shared" si="5"/>
        <v>0.6518567142567977</v>
      </c>
      <c r="G27" s="4">
        <f>'Execução - LOA 2020'!G50</f>
        <v>12795936.07</v>
      </c>
      <c r="H27" s="6">
        <f t="shared" si="4"/>
        <v>0.55155448407932361</v>
      </c>
      <c r="I27" s="4">
        <f>'Execução - LOA 2020'!I50</f>
        <v>12439978.43</v>
      </c>
      <c r="J27" s="6">
        <f t="shared" si="2"/>
        <v>0.5362113289236341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184775734.25999999</v>
      </c>
      <c r="F28" s="6">
        <f t="shared" si="5"/>
        <v>0.58693394852173753</v>
      </c>
      <c r="G28" s="4">
        <f>'Execução - LOA 2020'!G52</f>
        <v>167564530.53</v>
      </c>
      <c r="H28" s="6">
        <f t="shared" si="4"/>
        <v>0.53226313471321796</v>
      </c>
      <c r="I28" s="4">
        <f>'Execução - LOA 2020'!I52</f>
        <v>164475131</v>
      </c>
      <c r="J28" s="6">
        <f t="shared" si="2"/>
        <v>0.52244976028953616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7227441.9500000002</v>
      </c>
      <c r="F29" s="6">
        <f t="shared" si="5"/>
        <v>0.30392772176977639</v>
      </c>
      <c r="G29" s="4">
        <f>'Execução - LOA 2020'!G54</f>
        <v>7142065.5800000001</v>
      </c>
      <c r="H29" s="6">
        <f t="shared" si="4"/>
        <v>0.30033748253899661</v>
      </c>
      <c r="I29" s="4">
        <f>'Execução - LOA 2020'!I54</f>
        <v>7140184.3799999999</v>
      </c>
      <c r="J29" s="6">
        <f t="shared" si="2"/>
        <v>0.30025837449023624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100947.9</v>
      </c>
      <c r="F30" s="6">
        <f t="shared" si="5"/>
        <v>0.13906297569274639</v>
      </c>
      <c r="G30" s="4">
        <f>'Execução - LOA 2020'!G56</f>
        <v>51714.63</v>
      </c>
      <c r="H30" s="6">
        <f t="shared" si="4"/>
        <v>7.1240613570459355E-2</v>
      </c>
      <c r="I30" s="4">
        <f>'Execução - LOA 2020'!I56</f>
        <v>51714.63</v>
      </c>
      <c r="J30" s="6">
        <f t="shared" si="2"/>
        <v>7.1240613570459355E-2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225846471.84999999</v>
      </c>
      <c r="F31" s="6">
        <f t="shared" si="5"/>
        <v>0.58270216217227322</v>
      </c>
      <c r="G31" s="17">
        <f>SUM(G26:G30)</f>
        <v>202795193.48000002</v>
      </c>
      <c r="H31" s="6">
        <f t="shared" si="4"/>
        <v>0.52322799976005252</v>
      </c>
      <c r="I31" s="17">
        <f>SUM(I26:I30)</f>
        <v>198837722.84999999</v>
      </c>
      <c r="J31" s="6">
        <f t="shared" si="2"/>
        <v>0.51301740548357488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3795997.68</v>
      </c>
      <c r="F33" s="6">
        <f>E33/D33</f>
        <v>0.38164577097821423</v>
      </c>
      <c r="G33" s="4">
        <f>G8</f>
        <v>3680858.77</v>
      </c>
      <c r="H33" s="6">
        <f>G33/D33</f>
        <v>0.3700698213120539</v>
      </c>
      <c r="I33" s="4">
        <f>I8</f>
        <v>3679836.2800000003</v>
      </c>
      <c r="J33" s="6">
        <f t="shared" si="2"/>
        <v>0.36996702120065672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3297269.9199999995</v>
      </c>
      <c r="F34" s="6">
        <f t="shared" si="5"/>
        <v>0.15517100308311824</v>
      </c>
      <c r="G34" s="4">
        <f>G15</f>
        <v>1875690.15</v>
      </c>
      <c r="H34" s="6">
        <f t="shared" si="4"/>
        <v>8.8270820742702358E-2</v>
      </c>
      <c r="I34" s="4">
        <f>I15</f>
        <v>1714746.93</v>
      </c>
      <c r="J34" s="6">
        <f t="shared" si="2"/>
        <v>8.0696760537516912E-2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2702460.02</v>
      </c>
      <c r="F35" s="6">
        <f t="shared" si="5"/>
        <v>0.24183128544021687</v>
      </c>
      <c r="G35" s="4">
        <f>G19</f>
        <v>1855381.2</v>
      </c>
      <c r="H35" s="6">
        <f t="shared" si="4"/>
        <v>0.16602991987189955</v>
      </c>
      <c r="I35" s="4">
        <f>I19</f>
        <v>1623246.01</v>
      </c>
      <c r="J35" s="6">
        <f t="shared" si="2"/>
        <v>0.1452571606162015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5726412.1400000006</v>
      </c>
      <c r="F36" s="6">
        <f t="shared" si="5"/>
        <v>0.5500850851023934</v>
      </c>
      <c r="G36" s="4">
        <f>G24</f>
        <v>4374747.83</v>
      </c>
      <c r="H36" s="6">
        <f t="shared" si="4"/>
        <v>0.4202428105999127</v>
      </c>
      <c r="I36" s="4">
        <f>I24</f>
        <v>4240975.7699999996</v>
      </c>
      <c r="J36" s="6">
        <f t="shared" si="2"/>
        <v>0.40739252787307029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225846471.84999999</v>
      </c>
      <c r="F37" s="6">
        <f t="shared" si="5"/>
        <v>0.58270216217227322</v>
      </c>
      <c r="G37" s="4">
        <f>G31</f>
        <v>202795193.48000002</v>
      </c>
      <c r="H37" s="6">
        <f t="shared" si="4"/>
        <v>0.52322799976005252</v>
      </c>
      <c r="I37" s="4">
        <f>I31</f>
        <v>198837722.84999999</v>
      </c>
      <c r="J37" s="6">
        <f t="shared" si="2"/>
        <v>0.51301740548357488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B1" sqref="B1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2020-07-15T12:03:30Z</dcterms:modified>
</cp:coreProperties>
</file>