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E57" i="1"/>
  <c r="D57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<sst xmlns="http://schemas.openxmlformats.org/spreadsheetml/2006/main" count="207" uniqueCount="45">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</sst>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4.7731119376025963E-2</c:v>
                </c:pt>
                <c:pt idx="1">
                  <c:v>3.6904670509054674E-2</c:v>
                </c:pt>
                <c:pt idx="2">
                  <c:v>3.6034656387011997E-2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0.28739289857301598</c:v>
                </c:pt>
                <c:pt idx="1">
                  <c:v>0.14216344695635674</c:v>
                </c:pt>
                <c:pt idx="2">
                  <c:v>0.13788286569790256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0.22909793825546021</c:v>
                </c:pt>
                <c:pt idx="1">
                  <c:v>0.1038786342012688</c:v>
                </c:pt>
                <c:pt idx="2">
                  <c:v>9.0575201533049446E-2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0.18131366881481262</c:v>
                </c:pt>
                <c:pt idx="1">
                  <c:v>0.14582272027649879</c:v>
                </c:pt>
                <c:pt idx="2">
                  <c:v>0.13380477529086429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0.43730776197194376</c:v>
                </c:pt>
                <c:pt idx="1">
                  <c:v>0.12819959708471693</c:v>
                </c:pt>
                <c:pt idx="2">
                  <c:v>5.4457080897256607E-2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0.18319645292411629</c:v>
                </c:pt>
                <c:pt idx="1">
                  <c:v>0.13578937599151142</c:v>
                </c:pt>
                <c:pt idx="2">
                  <c:v>0.10930147478010216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0.27010741955075906</c:v>
                </c:pt>
                <c:pt idx="1">
                  <c:v>0.19599513759573328</c:v>
                </c:pt>
                <c:pt idx="2">
                  <c:v>0.17596914345309439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0.73630647490915435</c:v>
                </c:pt>
                <c:pt idx="1">
                  <c:v>0.70252033378593426</c:v>
                </c:pt>
                <c:pt idx="2">
                  <c:v>0.68758663302317047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0.38850817036411717</c:v>
                </c:pt>
                <c:pt idx="1">
                  <c:v>0.23358013255111404</c:v>
                </c:pt>
                <c:pt idx="2">
                  <c:v>0.20826317279162468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0.72461128340749692</c:v>
                </c:pt>
                <c:pt idx="1">
                  <c:v>0.5987768221824028</c:v>
                </c:pt>
                <c:pt idx="2">
                  <c:v>0.55800704907247811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0.64590967849333658</c:v>
                </c:pt>
                <c:pt idx="1">
                  <c:v>0.55244087742601566</c:v>
                </c:pt>
                <c:pt idx="2">
                  <c:v>0.53421006968690377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0.53226330989535098</c:v>
                </c:pt>
                <c:pt idx="2">
                  <c:v>0.52172853090547944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0.30342692980619873</c:v>
                </c:pt>
                <c:pt idx="1">
                  <c:v>0.2998838854314278</c:v>
                </c:pt>
                <c:pt idx="2">
                  <c:v>0.2998245543948575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0.13826122893176199</c:v>
                </c:pt>
                <c:pt idx="1">
                  <c:v>7.0565603410867664E-2</c:v>
                </c:pt>
                <c:pt idx="2">
                  <c:v>6.5165522134134152E-2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0.53330556262230921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6.452165293153482E-2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0.37669925269369087</c:v>
                </c:pt>
                <c:pt idx="1">
                  <c:v>0.3700698213120539</c:v>
                </c:pt>
                <c:pt idx="2">
                  <c:v>0.36920671721096798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0.15347538498506252</c:v>
                </c:pt>
                <c:pt idx="1">
                  <c:v>8.7359943632876552E-2</c:v>
                </c:pt>
                <c:pt idx="2">
                  <c:v>7.9252218876642605E-2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0.2266573142272009</c:v>
                </c:pt>
                <c:pt idx="1">
                  <c:v>0.16589598228399671</c:v>
                </c:pt>
                <c:pt idx="2">
                  <c:v>0.1426394344652577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0.50127206522006429</c:v>
                </c:pt>
                <c:pt idx="1">
                  <c:v>0.41959562530355293</c:v>
                </c:pt>
                <c:pt idx="2">
                  <c:v>0.40196624357543786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0.58113237012034147</c:v>
                </c:pt>
                <c:pt idx="1">
                  <c:v>0.52264999046015093</c:v>
                </c:pt>
                <c:pt idx="2">
                  <c:v>0.51035169345543141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2800619.17</v>
      </c>
      <c r="J6" s="39">
        <f t="shared" ref="J6:J57" si="2">I6/D6</f>
        <v>0.6513067837209302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3270229.71</v>
      </c>
      <c r="J7" s="40">
        <f t="shared" si="2"/>
        <v>0.53330556262230921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134056.07</v>
      </c>
      <c r="F10" s="34">
        <f t="shared" si="0"/>
        <v>0.45868457069341895</v>
      </c>
      <c r="G10" s="43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134056.07</v>
      </c>
      <c r="F11" s="35">
        <f t="shared" si="0"/>
        <v>0.45868457069341895</v>
      </c>
      <c r="G11" s="44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209065.06</v>
      </c>
      <c r="F13" s="34">
        <f t="shared" si="0"/>
        <v>7.0315875646225462E-2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209065.06</v>
      </c>
      <c r="F14" s="35">
        <f t="shared" si="0"/>
        <v>6.452165293153482E-2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12471.32</v>
      </c>
      <c r="F15" s="34">
        <f t="shared" si="0"/>
        <v>7.6760755831845884E-2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12471.32</v>
      </c>
      <c r="F16" s="36">
        <f t="shared" si="0"/>
        <v>7.6760755831845884E-2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521257</v>
      </c>
      <c r="E17" s="43">
        <v>11951.8</v>
      </c>
      <c r="F17" s="33">
        <f t="shared" si="0"/>
        <v>2.2928804793029157E-2</v>
      </c>
      <c r="G17" s="43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6"/>
      <c r="B18" s="49"/>
      <c r="C18" s="25" t="s">
        <v>4</v>
      </c>
      <c r="D18" s="43">
        <v>9385950</v>
      </c>
      <c r="E18" s="43">
        <v>460930.28</v>
      </c>
      <c r="F18" s="34">
        <f t="shared" si="0"/>
        <v>4.910853776122822E-2</v>
      </c>
      <c r="G18" s="43">
        <v>355955.21</v>
      </c>
      <c r="H18" s="34">
        <f t="shared" si="1"/>
        <v>3.7924260197422746E-2</v>
      </c>
      <c r="I18" s="27">
        <v>347335.8</v>
      </c>
      <c r="J18" s="39">
        <f t="shared" si="2"/>
        <v>3.7005929074840585E-2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472882.08</v>
      </c>
      <c r="F19" s="35">
        <f t="shared" si="0"/>
        <v>4.7731119376025963E-2</v>
      </c>
      <c r="G19" s="44">
        <v>365622.21</v>
      </c>
      <c r="H19" s="35">
        <f t="shared" si="1"/>
        <v>3.6904670509054674E-2</v>
      </c>
      <c r="I19" s="28">
        <v>357002.8</v>
      </c>
      <c r="J19" s="40">
        <f t="shared" si="2"/>
        <v>3.6034656387011997E-2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846573.89</v>
      </c>
      <c r="F21" s="34">
        <f t="shared" si="0"/>
        <v>0.28013723706542398</v>
      </c>
      <c r="G21" s="43">
        <v>494489.25</v>
      </c>
      <c r="H21" s="34">
        <f t="shared" si="1"/>
        <v>0.1636299605856657</v>
      </c>
      <c r="I21" s="27">
        <v>479600.04</v>
      </c>
      <c r="J21" s="39">
        <f t="shared" si="2"/>
        <v>0.1587030165814195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999643.03</v>
      </c>
      <c r="F22" s="35">
        <f t="shared" si="0"/>
        <v>0.28739289857301598</v>
      </c>
      <c r="G22" s="44">
        <v>494489.25</v>
      </c>
      <c r="H22" s="35">
        <f t="shared" si="1"/>
        <v>0.14216344695635674</v>
      </c>
      <c r="I22" s="28">
        <v>479600.04</v>
      </c>
      <c r="J22" s="40">
        <f t="shared" si="2"/>
        <v>0.13788286569790256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4874.42</v>
      </c>
      <c r="J23" s="39">
        <f t="shared" si="2"/>
        <v>2.727986031049574E-2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729688.97</v>
      </c>
      <c r="F24" s="34">
        <f t="shared" si="0"/>
        <v>0.23782469411833726</v>
      </c>
      <c r="G24" s="43">
        <v>329105.17</v>
      </c>
      <c r="H24" s="34">
        <f t="shared" si="1"/>
        <v>0.10726397082309382</v>
      </c>
      <c r="I24" s="27">
        <v>289210.76</v>
      </c>
      <c r="J24" s="39">
        <f t="shared" si="2"/>
        <v>9.4261340599312946E-2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743849.39</v>
      </c>
      <c r="F25" s="35">
        <f t="shared" si="0"/>
        <v>0.22909793825546021</v>
      </c>
      <c r="G25" s="44">
        <v>337279.59</v>
      </c>
      <c r="H25" s="35">
        <f t="shared" si="1"/>
        <v>0.1038786342012688</v>
      </c>
      <c r="I25" s="28">
        <v>294085.18</v>
      </c>
      <c r="J25" s="40">
        <f t="shared" si="2"/>
        <v>9.0575201533049446E-2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689952.36</v>
      </c>
      <c r="F27" s="34">
        <f t="shared" si="0"/>
        <v>0.20222034512310499</v>
      </c>
      <c r="G27" s="43">
        <v>554898.76</v>
      </c>
      <c r="H27" s="34">
        <f t="shared" si="1"/>
        <v>0.16263705331130837</v>
      </c>
      <c r="I27" s="27">
        <v>509166.91</v>
      </c>
      <c r="J27" s="39">
        <f t="shared" si="2"/>
        <v>0.14923335904737675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689952.36</v>
      </c>
      <c r="F28" s="35">
        <f t="shared" si="0"/>
        <v>0.18131366881481262</v>
      </c>
      <c r="G28" s="44">
        <v>554898.76</v>
      </c>
      <c r="H28" s="35">
        <f t="shared" si="1"/>
        <v>0.14582272027649879</v>
      </c>
      <c r="I28" s="28">
        <v>509166.91</v>
      </c>
      <c r="J28" s="40">
        <f t="shared" si="2"/>
        <v>0.13380477529086429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23604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787981</v>
      </c>
      <c r="E30" s="43">
        <v>354912.42</v>
      </c>
      <c r="F30" s="34">
        <f t="shared" si="0"/>
        <v>0.45040733215648598</v>
      </c>
      <c r="G30" s="43">
        <v>104044.87</v>
      </c>
      <c r="H30" s="34">
        <f t="shared" si="1"/>
        <v>0.13203982075709947</v>
      </c>
      <c r="I30" s="27">
        <v>44196.55</v>
      </c>
      <c r="J30" s="39">
        <f t="shared" si="2"/>
        <v>5.6088344769734302E-2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354912.42</v>
      </c>
      <c r="F31" s="36">
        <f t="shared" si="0"/>
        <v>0.43730776197194376</v>
      </c>
      <c r="G31" s="44">
        <v>104044.87</v>
      </c>
      <c r="H31" s="36">
        <f t="shared" si="1"/>
        <v>0.12819959708471693</v>
      </c>
      <c r="I31" s="30">
        <v>44196.55</v>
      </c>
      <c r="J31" s="41">
        <f t="shared" si="2"/>
        <v>5.4457080897256607E-2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821454</v>
      </c>
      <c r="E32" s="43">
        <v>9990</v>
      </c>
      <c r="F32" s="33">
        <f t="shared" si="0"/>
        <v>1.2161362656947316E-2</v>
      </c>
      <c r="G32" s="43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46"/>
      <c r="B33" s="49"/>
      <c r="C33" s="25" t="s">
        <v>4</v>
      </c>
      <c r="D33" s="43">
        <v>4765345</v>
      </c>
      <c r="E33" s="43">
        <v>1013491.76</v>
      </c>
      <c r="F33" s="34">
        <f t="shared" si="0"/>
        <v>0.21267961920910239</v>
      </c>
      <c r="G33" s="43">
        <v>748637.95</v>
      </c>
      <c r="H33" s="34">
        <f t="shared" si="1"/>
        <v>0.15710047226381299</v>
      </c>
      <c r="I33" s="27">
        <v>600655.37</v>
      </c>
      <c r="J33" s="39">
        <f t="shared" si="2"/>
        <v>0.1260465653588565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1023481.76</v>
      </c>
      <c r="F34" s="35">
        <f t="shared" si="0"/>
        <v>0.18319645292411629</v>
      </c>
      <c r="G34" s="44">
        <v>758627.95</v>
      </c>
      <c r="H34" s="35">
        <f t="shared" si="1"/>
        <v>0.13578937599151142</v>
      </c>
      <c r="I34" s="28">
        <v>610645.37</v>
      </c>
      <c r="J34" s="40">
        <f t="shared" si="2"/>
        <v>0.10930147478010216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278959</v>
      </c>
      <c r="E35" s="43">
        <v>67401.149999999994</v>
      </c>
      <c r="F35" s="34">
        <f t="shared" si="0"/>
        <v>0.24161668919088466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5309223</v>
      </c>
      <c r="E36" s="43">
        <v>1442008.27</v>
      </c>
      <c r="F36" s="34">
        <f t="shared" si="0"/>
        <v>0.27160438919216617</v>
      </c>
      <c r="G36" s="43">
        <v>1095256.5</v>
      </c>
      <c r="H36" s="34">
        <f t="shared" si="1"/>
        <v>0.2062931807535679</v>
      </c>
      <c r="I36" s="27">
        <v>983347.6</v>
      </c>
      <c r="J36" s="39">
        <f t="shared" si="2"/>
        <v>0.18521497401785533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1509409.42</v>
      </c>
      <c r="F37" s="36">
        <f t="shared" si="0"/>
        <v>0.27010741955075906</v>
      </c>
      <c r="G37" s="44">
        <v>1095256.5</v>
      </c>
      <c r="H37" s="36">
        <f t="shared" si="1"/>
        <v>0.19599513759573328</v>
      </c>
      <c r="I37" s="30">
        <v>983347.6</v>
      </c>
      <c r="J37" s="41">
        <f t="shared" si="2"/>
        <v>0.17596914345309439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1258922</v>
      </c>
      <c r="E40" s="43">
        <v>28460</v>
      </c>
      <c r="F40" s="34">
        <f t="shared" si="0"/>
        <v>2.2606642826163974E-2</v>
      </c>
      <c r="G40" s="43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6"/>
      <c r="B41" s="49"/>
      <c r="C41" s="25" t="s">
        <v>4</v>
      </c>
      <c r="D41" s="43">
        <v>3477407</v>
      </c>
      <c r="E41" s="43">
        <v>3458929.71</v>
      </c>
      <c r="F41" s="34">
        <f t="shared" si="0"/>
        <v>0.99468647472096305</v>
      </c>
      <c r="G41" s="43">
        <v>3309957.43</v>
      </c>
      <c r="H41" s="34">
        <f t="shared" si="1"/>
        <v>0.95184642752487703</v>
      </c>
      <c r="I41" s="27">
        <v>3239226.51</v>
      </c>
      <c r="J41" s="39">
        <f t="shared" si="2"/>
        <v>0.9315062947765389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3487389.71</v>
      </c>
      <c r="F42" s="35">
        <f t="shared" si="0"/>
        <v>0.73630647490915435</v>
      </c>
      <c r="G42" s="44">
        <v>3327367.43</v>
      </c>
      <c r="H42" s="35">
        <f t="shared" si="1"/>
        <v>0.70252033378593426</v>
      </c>
      <c r="I42" s="28">
        <v>3256636.51</v>
      </c>
      <c r="J42" s="40">
        <f t="shared" si="2"/>
        <v>0.68758663302317047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1710704.16</v>
      </c>
      <c r="F44" s="34">
        <f t="shared" si="0"/>
        <v>0.42117167523353094</v>
      </c>
      <c r="G44" s="43">
        <v>1040643.17</v>
      </c>
      <c r="H44" s="34">
        <f t="shared" si="1"/>
        <v>0.25620410441349029</v>
      </c>
      <c r="I44" s="27">
        <v>927851.38</v>
      </c>
      <c r="J44" s="39">
        <f t="shared" si="2"/>
        <v>0.22843500893944371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1730876.55</v>
      </c>
      <c r="F45" s="36">
        <f t="shared" si="0"/>
        <v>0.38850817036411717</v>
      </c>
      <c r="G45" s="44">
        <v>1040643.17</v>
      </c>
      <c r="H45" s="36">
        <f t="shared" si="1"/>
        <v>0.23358013255111404</v>
      </c>
      <c r="I45" s="30">
        <v>927851.38</v>
      </c>
      <c r="J45" s="41">
        <f t="shared" si="2"/>
        <v>0.20826317279162468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17991988.140000001</v>
      </c>
      <c r="F47" s="34">
        <f t="shared" si="0"/>
        <v>0.75332343220947162</v>
      </c>
      <c r="G47" s="43">
        <v>14919209.07</v>
      </c>
      <c r="H47" s="34">
        <f t="shared" si="1"/>
        <v>0.62466636232804229</v>
      </c>
      <c r="I47" s="27">
        <v>13897366.77</v>
      </c>
      <c r="J47" s="39">
        <f t="shared" si="2"/>
        <v>0.58188188833756416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18161456.489999998</v>
      </c>
      <c r="F48" s="35">
        <f t="shared" si="0"/>
        <v>0.72461128340749692</v>
      </c>
      <c r="G48" s="44">
        <v>15007576.41</v>
      </c>
      <c r="H48" s="35">
        <f t="shared" si="1"/>
        <v>0.5987768221824028</v>
      </c>
      <c r="I48" s="28">
        <v>13985734.109999999</v>
      </c>
      <c r="J48" s="40">
        <f t="shared" si="2"/>
        <v>0.55800704907247811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14984954.689999999</v>
      </c>
      <c r="F49" s="34">
        <f t="shared" si="0"/>
        <v>0.64590967849333658</v>
      </c>
      <c r="G49" s="43">
        <v>12816500.189999999</v>
      </c>
      <c r="H49" s="34">
        <f t="shared" si="1"/>
        <v>0.55244087742601566</v>
      </c>
      <c r="I49" s="27">
        <v>12393549.68</v>
      </c>
      <c r="J49" s="39">
        <f t="shared" si="2"/>
        <v>0.53421006968690377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14984954.689999999</v>
      </c>
      <c r="F50" s="35">
        <f t="shared" si="0"/>
        <v>0.64590967849333658</v>
      </c>
      <c r="G50" s="44">
        <v>12816500.189999999</v>
      </c>
      <c r="H50" s="35">
        <f t="shared" si="1"/>
        <v>0.55244087742601566</v>
      </c>
      <c r="I50" s="28">
        <v>12393549.68</v>
      </c>
      <c r="J50" s="40">
        <f t="shared" si="2"/>
        <v>0.53421006968690377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184775734.25999999</v>
      </c>
      <c r="F51" s="34">
        <f t="shared" si="0"/>
        <v>0.58693394852173753</v>
      </c>
      <c r="G51" s="43">
        <v>167564585.68000001</v>
      </c>
      <c r="H51" s="34">
        <f t="shared" si="1"/>
        <v>0.53226330989535098</v>
      </c>
      <c r="I51" s="27">
        <v>164248077.02000001</v>
      </c>
      <c r="J51" s="39">
        <f t="shared" si="2"/>
        <v>0.52172853090547944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184775734.25999999</v>
      </c>
      <c r="F52" s="35">
        <f t="shared" si="0"/>
        <v>0.58693394852173753</v>
      </c>
      <c r="G52" s="44">
        <v>167564585.68000001</v>
      </c>
      <c r="H52" s="35">
        <f t="shared" si="1"/>
        <v>0.53226330989535098</v>
      </c>
      <c r="I52" s="28">
        <v>164248077.02000001</v>
      </c>
      <c r="J52" s="40">
        <f t="shared" si="2"/>
        <v>0.52172853090547944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7215533.0499999998</v>
      </c>
      <c r="F53" s="34">
        <f t="shared" si="0"/>
        <v>0.30342692980619873</v>
      </c>
      <c r="G53" s="43">
        <v>7131278.9800000004</v>
      </c>
      <c r="H53" s="34">
        <f t="shared" si="1"/>
        <v>0.2998838854314278</v>
      </c>
      <c r="I53" s="27">
        <v>7129868.0800000001</v>
      </c>
      <c r="J53" s="39">
        <f t="shared" si="2"/>
        <v>0.2998245543948575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7215533.0499999998</v>
      </c>
      <c r="F54" s="35">
        <f t="shared" si="0"/>
        <v>0.30342692980619873</v>
      </c>
      <c r="G54" s="44">
        <v>7131278.9800000004</v>
      </c>
      <c r="H54" s="35">
        <f t="shared" si="1"/>
        <v>0.2998838854314278</v>
      </c>
      <c r="I54" s="28">
        <v>7129868.0800000001</v>
      </c>
      <c r="J54" s="40">
        <f t="shared" si="2"/>
        <v>0.2998245543948575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100365.9</v>
      </c>
      <c r="F55" s="34">
        <f t="shared" si="0"/>
        <v>0.13826122893176199</v>
      </c>
      <c r="G55" s="43">
        <v>51224.63</v>
      </c>
      <c r="H55" s="34">
        <f t="shared" si="1"/>
        <v>7.0565603410867664E-2</v>
      </c>
      <c r="I55" s="27">
        <v>47304.63</v>
      </c>
      <c r="J55" s="39">
        <f t="shared" si="2"/>
        <v>6.5165522134134152E-2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100365.9</v>
      </c>
      <c r="F56" s="36">
        <f t="shared" si="0"/>
        <v>0.13826122893176199</v>
      </c>
      <c r="G56" s="44">
        <v>51224.63</v>
      </c>
      <c r="H56" s="36">
        <f t="shared" si="1"/>
        <v>7.0565603410867664E-2</v>
      </c>
      <c r="I56" s="30">
        <v>47304.63</v>
      </c>
      <c r="J56" s="41">
        <f t="shared" si="2"/>
        <v>6.5165522134134152E-2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f>SUM(D7,D9,D11,D14,D16,D19,D22,D25,D28,D31,D34,D37,D39,D42,D45,D48,D50,D52,D54,D56)</f>
        <v>440365435</v>
      </c>
      <c r="E57" s="31">
        <f>SUM(E7,E9,E11,E14,E16,E19,E22,E25,E28,E31,E34,E37,E39,E42,E45,E48,E50,E52,E54,E56)</f>
        <v>239997238.78999999</v>
      </c>
      <c r="F57" s="37">
        <f t="shared" si="0"/>
        <v>0.54499563252506411</v>
      </c>
      <c r="G57" s="31">
        <f>SUM(G7,G9,G11,G14,G16,G19,G22,G25,G28,G31,G34,G37,G39,G42,G45,G48,G50,G52,G54,G56)</f>
        <v>214330254.38999999</v>
      </c>
      <c r="H57" s="37">
        <f t="shared" si="1"/>
        <v>0.48670998528756004</v>
      </c>
      <c r="I57" s="31">
        <v>208939339.86000001</v>
      </c>
      <c r="J57" s="42">
        <f t="shared" si="2"/>
        <v>0.4744680741348376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3270229.71</v>
      </c>
      <c r="J3" s="6">
        <f>I3/D3</f>
        <v>0.53330556262230921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209065.06</v>
      </c>
      <c r="F6" s="6">
        <f t="shared" si="0"/>
        <v>6.452165293153482E-2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3746797.68</v>
      </c>
      <c r="F8" s="6">
        <f t="shared" si="0"/>
        <v>0.37669925269369087</v>
      </c>
      <c r="G8" s="17">
        <f>SUM(G3:G7)</f>
        <v>3680858.77</v>
      </c>
      <c r="H8" s="6">
        <f t="shared" si="1"/>
        <v>0.3700698213120539</v>
      </c>
      <c r="I8" s="17">
        <f>SUM(I3:I7)</f>
        <v>3672274</v>
      </c>
      <c r="J8" s="6">
        <f t="shared" si="2"/>
        <v>0.36920671721096798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472882.08</v>
      </c>
      <c r="F10" s="6">
        <f t="shared" ref="F10:F15" si="3">E10/D10</f>
        <v>4.7731119376025963E-2</v>
      </c>
      <c r="G10" s="4">
        <f>'Execução - LOA 2020'!G19</f>
        <v>365622.21</v>
      </c>
      <c r="H10" s="6">
        <f>G10/D10</f>
        <v>3.6904670509054674E-2</v>
      </c>
      <c r="I10" s="4">
        <f>'Execução - LOA 2020'!I19</f>
        <v>357002.8</v>
      </c>
      <c r="J10" s="6">
        <f t="shared" si="2"/>
        <v>3.6034656387011997E-2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999643.03</v>
      </c>
      <c r="F11" s="6">
        <f t="shared" si="3"/>
        <v>0.28739289857301598</v>
      </c>
      <c r="G11" s="4">
        <f>'Execução - LOA 2020'!G22</f>
        <v>494489.25</v>
      </c>
      <c r="H11" s="6">
        <f t="shared" ref="H11:H37" si="4">G11/D11</f>
        <v>0.14216344695635674</v>
      </c>
      <c r="I11" s="4">
        <f>'Execução - LOA 2020'!I22</f>
        <v>479600.04</v>
      </c>
      <c r="J11" s="6">
        <f t="shared" si="2"/>
        <v>0.13788286569790256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743849.39</v>
      </c>
      <c r="F12" s="6">
        <f t="shared" si="3"/>
        <v>0.22909793825546021</v>
      </c>
      <c r="G12" s="4">
        <f>'Execução - LOA 2020'!G25</f>
        <v>337279.59</v>
      </c>
      <c r="H12" s="6">
        <f t="shared" si="4"/>
        <v>0.1038786342012688</v>
      </c>
      <c r="I12" s="4">
        <f>'Execução - LOA 2020'!I25</f>
        <v>294085.18</v>
      </c>
      <c r="J12" s="6">
        <f t="shared" si="2"/>
        <v>9.0575201533049446E-2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689952.36</v>
      </c>
      <c r="F13" s="6">
        <f t="shared" si="3"/>
        <v>0.18131366881481262</v>
      </c>
      <c r="G13" s="4">
        <f>'Execução - LOA 2020'!G28</f>
        <v>554898.76</v>
      </c>
      <c r="H13" s="6">
        <f t="shared" si="4"/>
        <v>0.14582272027649879</v>
      </c>
      <c r="I13" s="4">
        <f>'Execução - LOA 2020'!I28</f>
        <v>509166.91</v>
      </c>
      <c r="J13" s="6">
        <f t="shared" si="2"/>
        <v>0.13380477529086429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354912.42</v>
      </c>
      <c r="F14" s="6">
        <f t="shared" si="3"/>
        <v>0.43730776197194376</v>
      </c>
      <c r="G14" s="4">
        <f>'Execução - LOA 2020'!G31</f>
        <v>104044.87</v>
      </c>
      <c r="H14" s="6">
        <f t="shared" si="4"/>
        <v>0.12819959708471693</v>
      </c>
      <c r="I14" s="4">
        <f>'Execução - LOA 2020'!I31</f>
        <v>44196.55</v>
      </c>
      <c r="J14" s="6">
        <f t="shared" si="2"/>
        <v>5.4457080897256607E-2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3261239.28</v>
      </c>
      <c r="F15" s="6">
        <f t="shared" si="3"/>
        <v>0.15347538498506252</v>
      </c>
      <c r="G15" s="4">
        <f>SUM(G10:G14)</f>
        <v>1856334.6800000002</v>
      </c>
      <c r="H15" s="6">
        <f t="shared" si="4"/>
        <v>8.7359943632876552E-2</v>
      </c>
      <c r="I15" s="4">
        <f>SUM(I10:I14)</f>
        <v>1684051.48</v>
      </c>
      <c r="J15" s="6">
        <f t="shared" si="2"/>
        <v>7.9252218876642605E-2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1023481.76</v>
      </c>
      <c r="F17" s="6">
        <f t="shared" ref="F17:F37" si="5">E17/D17</f>
        <v>0.18319645292411629</v>
      </c>
      <c r="G17" s="4">
        <f>'Execução - LOA 2020'!G34</f>
        <v>758627.95</v>
      </c>
      <c r="H17" s="6">
        <f t="shared" si="4"/>
        <v>0.13578937599151142</v>
      </c>
      <c r="I17" s="4">
        <f>'Execução - LOA 2020'!I34</f>
        <v>610645.37</v>
      </c>
      <c r="J17" s="6">
        <f t="shared" si="2"/>
        <v>0.10930147478010216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1509409.42</v>
      </c>
      <c r="F18" s="6">
        <f t="shared" si="5"/>
        <v>0.27010741955075906</v>
      </c>
      <c r="G18" s="4">
        <f>'Execução - LOA 2020'!G37</f>
        <v>1095256.5</v>
      </c>
      <c r="H18" s="6">
        <f t="shared" si="4"/>
        <v>0.19599513759573328</v>
      </c>
      <c r="I18" s="4">
        <f>'Execução - LOA 2020'!I37</f>
        <v>983347.6</v>
      </c>
      <c r="J18" s="6">
        <f t="shared" si="2"/>
        <v>0.17596914345309439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2532891.1799999997</v>
      </c>
      <c r="F19" s="6">
        <f>E19/D19</f>
        <v>0.2266573142272009</v>
      </c>
      <c r="G19" s="4">
        <f>SUM(G17:G18)</f>
        <v>1853884.45</v>
      </c>
      <c r="H19" s="6">
        <f t="shared" si="4"/>
        <v>0.16589598228399671</v>
      </c>
      <c r="I19" s="4">
        <f>SUM(I17:I18)</f>
        <v>1593992.97</v>
      </c>
      <c r="J19" s="6">
        <f t="shared" si="2"/>
        <v>0.1426394344652577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3487389.71</v>
      </c>
      <c r="F22" s="6">
        <f t="shared" si="5"/>
        <v>0.73630647490915435</v>
      </c>
      <c r="G22" s="4">
        <f>'Execução - LOA 2020'!G42</f>
        <v>3327367.43</v>
      </c>
      <c r="H22" s="6">
        <f t="shared" si="4"/>
        <v>0.70252033378593426</v>
      </c>
      <c r="I22" s="4">
        <f>'Execução - LOA 2020'!I42</f>
        <v>3256636.51</v>
      </c>
      <c r="J22" s="6">
        <f t="shared" si="2"/>
        <v>0.68758663302317047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1730876.55</v>
      </c>
      <c r="F23" s="6">
        <f t="shared" si="5"/>
        <v>0.38850817036411717</v>
      </c>
      <c r="G23" s="4">
        <f>'Execução - LOA 2020'!G45</f>
        <v>1040643.17</v>
      </c>
      <c r="H23" s="6">
        <f t="shared" si="4"/>
        <v>0.23358013255111404</v>
      </c>
      <c r="I23" s="4">
        <f>'Execução - LOA 2020'!I45</f>
        <v>927851.38</v>
      </c>
      <c r="J23" s="6">
        <f t="shared" si="2"/>
        <v>0.20826317279162468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5218266.26</v>
      </c>
      <c r="F24" s="6">
        <f t="shared" si="5"/>
        <v>0.50127206522006429</v>
      </c>
      <c r="G24" s="4">
        <f>SUM(G21:G23)</f>
        <v>4368010.6000000006</v>
      </c>
      <c r="H24" s="6">
        <f t="shared" si="4"/>
        <v>0.41959562530355293</v>
      </c>
      <c r="I24" s="4">
        <f>SUM(I21:I23)</f>
        <v>4184487.8899999997</v>
      </c>
      <c r="J24" s="6">
        <f t="shared" si="2"/>
        <v>0.40196624357543786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18161456.489999998</v>
      </c>
      <c r="F26" s="6">
        <f t="shared" si="5"/>
        <v>0.72461128340749692</v>
      </c>
      <c r="G26" s="4">
        <f>'Execução - LOA 2020'!G48</f>
        <v>15007576.41</v>
      </c>
      <c r="H26" s="6">
        <f t="shared" si="4"/>
        <v>0.5987768221824028</v>
      </c>
      <c r="I26" s="4">
        <f>'Execução - LOA 2020'!I48</f>
        <v>13985734.109999999</v>
      </c>
      <c r="J26" s="6">
        <f t="shared" si="2"/>
        <v>0.55800704907247811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14984954.689999999</v>
      </c>
      <c r="F27" s="6">
        <f t="shared" si="5"/>
        <v>0.64590967849333658</v>
      </c>
      <c r="G27" s="4">
        <f>'Execução - LOA 2020'!G50</f>
        <v>12816500.189999999</v>
      </c>
      <c r="H27" s="6">
        <f t="shared" si="4"/>
        <v>0.55244087742601566</v>
      </c>
      <c r="I27" s="4">
        <f>'Execução - LOA 2020'!I50</f>
        <v>12393549.68</v>
      </c>
      <c r="J27" s="6">
        <f t="shared" si="2"/>
        <v>0.53421006968690377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167564585.68000001</v>
      </c>
      <c r="H28" s="6">
        <f t="shared" si="4"/>
        <v>0.53226330989535098</v>
      </c>
      <c r="I28" s="4">
        <f>'Execução - LOA 2020'!I52</f>
        <v>164248077.02000001</v>
      </c>
      <c r="J28" s="6">
        <f t="shared" si="2"/>
        <v>0.52172853090547944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7215533.0499999998</v>
      </c>
      <c r="F29" s="6">
        <f t="shared" si="5"/>
        <v>0.30342692980619873</v>
      </c>
      <c r="G29" s="4">
        <f>'Execução - LOA 2020'!G54</f>
        <v>7131278.9800000004</v>
      </c>
      <c r="H29" s="6">
        <f t="shared" si="4"/>
        <v>0.2998838854314278</v>
      </c>
      <c r="I29" s="4">
        <f>'Execução - LOA 2020'!I54</f>
        <v>7129868.0800000001</v>
      </c>
      <c r="J29" s="6">
        <f t="shared" si="2"/>
        <v>0.2998245543948575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100365.9</v>
      </c>
      <c r="F30" s="6">
        <f t="shared" si="5"/>
        <v>0.13826122893176199</v>
      </c>
      <c r="G30" s="4">
        <f>'Execução - LOA 2020'!G56</f>
        <v>51224.63</v>
      </c>
      <c r="H30" s="6">
        <f t="shared" si="4"/>
        <v>7.0565603410867664E-2</v>
      </c>
      <c r="I30" s="4">
        <f>'Execução - LOA 2020'!I56</f>
        <v>47304.63</v>
      </c>
      <c r="J30" s="6">
        <f t="shared" si="2"/>
        <v>6.5165522134134152E-2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225238044.39000002</v>
      </c>
      <c r="F31" s="6">
        <f t="shared" si="5"/>
        <v>0.58113237012034147</v>
      </c>
      <c r="G31" s="17">
        <f>SUM(G26:G30)</f>
        <v>202571165.88999999</v>
      </c>
      <c r="H31" s="6">
        <f t="shared" si="4"/>
        <v>0.52264999046015093</v>
      </c>
      <c r="I31" s="17">
        <f>SUM(I26:I30)</f>
        <v>197804533.52000001</v>
      </c>
      <c r="J31" s="6">
        <f t="shared" si="2"/>
        <v>0.51035169345543141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3746797.68</v>
      </c>
      <c r="F33" s="6">
        <f>E33/D33</f>
        <v>0.37669925269369087</v>
      </c>
      <c r="G33" s="4">
        <f>G8</f>
        <v>3680858.77</v>
      </c>
      <c r="H33" s="6">
        <f>G33/D33</f>
        <v>0.3700698213120539</v>
      </c>
      <c r="I33" s="4">
        <f>I8</f>
        <v>3672274</v>
      </c>
      <c r="J33" s="6">
        <f t="shared" si="2"/>
        <v>0.36920671721096798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3261239.28</v>
      </c>
      <c r="F34" s="6">
        <f t="shared" si="5"/>
        <v>0.15347538498506252</v>
      </c>
      <c r="G34" s="4">
        <f>G15</f>
        <v>1856334.6800000002</v>
      </c>
      <c r="H34" s="6">
        <f t="shared" si="4"/>
        <v>8.7359943632876552E-2</v>
      </c>
      <c r="I34" s="4">
        <f>I15</f>
        <v>1684051.48</v>
      </c>
      <c r="J34" s="6">
        <f t="shared" si="2"/>
        <v>7.9252218876642605E-2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2532891.1799999997</v>
      </c>
      <c r="F35" s="6">
        <f t="shared" si="5"/>
        <v>0.2266573142272009</v>
      </c>
      <c r="G35" s="4">
        <f>G19</f>
        <v>1853884.45</v>
      </c>
      <c r="H35" s="6">
        <f t="shared" si="4"/>
        <v>0.16589598228399671</v>
      </c>
      <c r="I35" s="4">
        <f>I19</f>
        <v>1593992.97</v>
      </c>
      <c r="J35" s="6">
        <f t="shared" si="2"/>
        <v>0.1426394344652577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5218266.26</v>
      </c>
      <c r="F36" s="6">
        <f t="shared" si="5"/>
        <v>0.50127206522006429</v>
      </c>
      <c r="G36" s="4">
        <f>G24</f>
        <v>4368010.6000000006</v>
      </c>
      <c r="H36" s="6">
        <f t="shared" si="4"/>
        <v>0.41959562530355293</v>
      </c>
      <c r="I36" s="4">
        <f>I24</f>
        <v>4184487.8899999997</v>
      </c>
      <c r="J36" s="6">
        <f t="shared" si="2"/>
        <v>0.40196624357543786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225238044.39000002</v>
      </c>
      <c r="F37" s="6">
        <f t="shared" si="5"/>
        <v>0.58113237012034147</v>
      </c>
      <c r="G37" s="4">
        <f>G31</f>
        <v>202571165.88999999</v>
      </c>
      <c r="H37" s="6">
        <f t="shared" si="4"/>
        <v>0.52264999046015093</v>
      </c>
      <c r="I37" s="4">
        <f>I31</f>
        <v>197804533.52000001</v>
      </c>
      <c r="J37" s="6">
        <f t="shared" si="2"/>
        <v>0.51035169345543141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2020-07-10T12:37:03Z</dcterms:modified>
</cp:coreProperties>
</file>