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JOFIN\2020\Gráficos\6 - Junho\"/>
    </mc:Choice>
  </mc:AlternateContent>
  <bookViews>
    <workbookView xWindow="-120" yWindow="-120" windowWidth="20730" windowHeight="1116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9" i="2" s="1"/>
  <c r="G14" i="2"/>
  <c r="G13" i="2"/>
  <c r="G12" i="2"/>
  <c r="G11" i="2"/>
  <c r="G10" i="2"/>
  <c r="G7" i="2"/>
  <c r="G6" i="2"/>
  <c r="G5" i="2"/>
  <c r="G4" i="2"/>
  <c r="G3" i="2"/>
  <c r="G31" i="2" l="1"/>
  <c r="G37" i="2" s="1"/>
  <c r="G35" i="2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<sst xmlns="http://schemas.openxmlformats.org/spreadsheetml/2006/main" count="207" uniqueCount="45">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</sst>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4.5087711400397711E-2</c:v>
                </c:pt>
                <c:pt idx="1">
                  <c:v>3.4563816017975604E-2</c:v>
                </c:pt>
                <c:pt idx="2">
                  <c:v>3.441458324228009E-2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0.19180479628785777</c:v>
                </c:pt>
                <c:pt idx="1">
                  <c:v>0.12267376588951834</c:v>
                </c:pt>
                <c:pt idx="2">
                  <c:v>0.11460689155525017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0.19008631718871946</c:v>
                </c:pt>
                <c:pt idx="1">
                  <c:v>8.9798195919629467E-2</c:v>
                </c:pt>
                <c:pt idx="2">
                  <c:v>8.0518195722516075E-2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0.16948943538441283</c:v>
                </c:pt>
                <c:pt idx="1">
                  <c:v>0.13306439944109488</c:v>
                </c:pt>
                <c:pt idx="2">
                  <c:v>0.11673686442871607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0.38203594201469965</c:v>
                </c:pt>
                <c:pt idx="1">
                  <c:v>0.12149339871978905</c:v>
                </c:pt>
                <c:pt idx="2">
                  <c:v>4.8423196584461273E-2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4421257568107282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0.15837220383264192</c:v>
                </c:pt>
                <c:pt idx="1">
                  <c:v>0.11533818739496446</c:v>
                </c:pt>
                <c:pt idx="2">
                  <c:v>0.10373638822517151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0.21634170290087187</c:v>
                </c:pt>
                <c:pt idx="1">
                  <c:v>0.16960161283222344</c:v>
                </c:pt>
                <c:pt idx="2">
                  <c:v>0.16750789433844496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67896668895577"/>
          <c:y val="0.26672439007854648"/>
          <c:w val="0.31113452239613898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6479196232325299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0.72890921428811217</c:v>
                </c:pt>
                <c:pt idx="1">
                  <c:v>0.64236358580664477</c:v>
                </c:pt>
                <c:pt idx="2">
                  <c:v>0.63252928797809449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0.35137091888623306</c:v>
                </c:pt>
                <c:pt idx="1">
                  <c:v>0.19735192260167755</c:v>
                </c:pt>
                <c:pt idx="2">
                  <c:v>0.19118048243541744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62161090443985"/>
          <c:y val="0.19724679635633782"/>
          <c:w val="0.307373168468605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0.61826217158560204</c:v>
                </c:pt>
                <c:pt idx="1">
                  <c:v>0.49405928361081869</c:v>
                </c:pt>
                <c:pt idx="2">
                  <c:v>0.46402718901736983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0.54336512158225025</c:v>
                </c:pt>
                <c:pt idx="1">
                  <c:v>0.46813835034902068</c:v>
                </c:pt>
                <c:pt idx="2">
                  <c:v>0.44248327914313623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0.57018436205798317</c:v>
                </c:pt>
                <c:pt idx="1">
                  <c:v>0.45298064632900048</c:v>
                </c:pt>
                <c:pt idx="2">
                  <c:v>0.44321467558698957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0.29904073879482762</c:v>
                </c:pt>
                <c:pt idx="1">
                  <c:v>0.2947632679445793</c:v>
                </c:pt>
                <c:pt idx="2">
                  <c:v>0.29446986463575014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6.9236260443715864E-2</c:v>
                </c:pt>
                <c:pt idx="1">
                  <c:v>3.4727716054910006E-2</c:v>
                </c:pt>
                <c:pt idx="2">
                  <c:v>3.4099639764986256E-2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3652173913043475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0.47351085779517288</c:v>
                </c:pt>
                <c:pt idx="1">
                  <c:v>0.47351085779517288</c:v>
                </c:pt>
                <c:pt idx="2">
                  <c:v>0.47351085779517288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0.38270171968986733</c:v>
                </c:pt>
                <c:pt idx="1">
                  <c:v>0.38270171968986733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4.4227183185396354E-2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261554262239"/>
          <c:y val="7.5880473099858301E-3"/>
          <c:w val="0.30172552778728751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0.32821886935863159</c:v>
                </c:pt>
                <c:pt idx="1">
                  <c:v>0.32715448720591084</c:v>
                </c:pt>
                <c:pt idx="2">
                  <c:v>0.32689685604525864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0.12640658317327291</c:v>
                </c:pt>
                <c:pt idx="1">
                  <c:v>7.8385908012069683E-2</c:v>
                </c:pt>
                <c:pt idx="2">
                  <c:v>6.9863152920199692E-2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0.18736054047877129</c:v>
                </c:pt>
                <c:pt idx="1">
                  <c:v>0.14247325789636692</c:v>
                </c:pt>
                <c:pt idx="2">
                  <c:v>0.13562608741795623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0.48201285911457853</c:v>
                </c:pt>
                <c:pt idx="1">
                  <c:v>0.37672112558943049</c:v>
                </c:pt>
                <c:pt idx="2">
                  <c:v>0.36960555897532849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0.55411389310337933</c:v>
                </c:pt>
                <c:pt idx="1">
                  <c:v>0.44605362525228359</c:v>
                </c:pt>
                <c:pt idx="2">
                  <c:v>0.43462433906390791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51" sqref="N51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44</v>
      </c>
      <c r="D3" s="56" t="s">
        <v>0</v>
      </c>
      <c r="E3" s="56" t="s">
        <v>33</v>
      </c>
      <c r="F3" s="49" t="s">
        <v>41</v>
      </c>
      <c r="G3" s="56" t="s">
        <v>34</v>
      </c>
      <c r="H3" s="51" t="s">
        <v>40</v>
      </c>
      <c r="I3" s="58" t="s">
        <v>35</v>
      </c>
      <c r="J3" s="49" t="s">
        <v>43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466410.54</v>
      </c>
      <c r="F5" s="33">
        <f>E5/D5</f>
        <v>0.25459090611353713</v>
      </c>
      <c r="G5" s="29">
        <v>466410.54</v>
      </c>
      <c r="H5" s="33">
        <f>G5/D5</f>
        <v>0.25459090611353713</v>
      </c>
      <c r="I5" s="29">
        <v>466410.54</v>
      </c>
      <c r="J5" s="38">
        <f>I5/D5</f>
        <v>0.25459090611353713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2437158.04</v>
      </c>
      <c r="F6" s="34">
        <f t="shared" ref="F6:F57" si="0">E6/D6</f>
        <v>0.56678093953488373</v>
      </c>
      <c r="G6" s="27">
        <v>2437158.04</v>
      </c>
      <c r="H6" s="34">
        <f t="shared" ref="H6:H57" si="1">G6/D6</f>
        <v>0.56678093953488373</v>
      </c>
      <c r="I6" s="27">
        <v>2437158.04</v>
      </c>
      <c r="J6" s="39">
        <f t="shared" ref="J6:J57" si="2">I6/D6</f>
        <v>0.56678093953488373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2903568.58</v>
      </c>
      <c r="F7" s="35">
        <f t="shared" si="0"/>
        <v>0.47351085779517288</v>
      </c>
      <c r="G7" s="28">
        <v>2903568.58</v>
      </c>
      <c r="H7" s="35">
        <f t="shared" si="1"/>
        <v>0.47351085779517288</v>
      </c>
      <c r="I7" s="28">
        <v>2903568.58</v>
      </c>
      <c r="J7" s="40">
        <f t="shared" si="2"/>
        <v>0.47351085779517288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111849.17</v>
      </c>
      <c r="F10" s="34">
        <f t="shared" si="0"/>
        <v>0.38270171968986733</v>
      </c>
      <c r="G10" s="27">
        <v>111849.17</v>
      </c>
      <c r="H10" s="34">
        <f t="shared" si="1"/>
        <v>0.38270171968986733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111849.17</v>
      </c>
      <c r="F11" s="35">
        <f t="shared" si="0"/>
        <v>0.38270171968986733</v>
      </c>
      <c r="G11" s="28">
        <v>111849.17</v>
      </c>
      <c r="H11" s="35">
        <f t="shared" si="1"/>
        <v>0.38270171968986733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143306.29</v>
      </c>
      <c r="J13" s="39">
        <f t="shared" si="2"/>
        <v>4.8198906440712404E-2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143306.29</v>
      </c>
      <c r="J14" s="40">
        <f t="shared" si="2"/>
        <v>4.4227183185396354E-2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12.7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434741.49</v>
      </c>
      <c r="F18" s="34">
        <f t="shared" si="0"/>
        <v>4.6318325795470891E-2</v>
      </c>
      <c r="G18" s="27">
        <v>332763.88</v>
      </c>
      <c r="H18" s="34">
        <f t="shared" si="1"/>
        <v>3.5453404290455418E-2</v>
      </c>
      <c r="I18" s="27">
        <v>331285.40000000002</v>
      </c>
      <c r="J18" s="39">
        <f t="shared" si="2"/>
        <v>3.5295883741123704E-2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446693.29</v>
      </c>
      <c r="F19" s="35">
        <f t="shared" si="0"/>
        <v>4.5087711400397711E-2</v>
      </c>
      <c r="G19" s="28">
        <v>342430.88</v>
      </c>
      <c r="H19" s="35">
        <f t="shared" si="1"/>
        <v>3.4563816017975604E-2</v>
      </c>
      <c r="I19" s="28">
        <v>340952.4</v>
      </c>
      <c r="J19" s="40">
        <f t="shared" si="2"/>
        <v>3.441458324228009E-2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132999.99</v>
      </c>
      <c r="F20" s="34">
        <f t="shared" si="0"/>
        <v>0.29146338737459399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534157.51</v>
      </c>
      <c r="F21" s="34">
        <f t="shared" si="0"/>
        <v>0.17675646600575712</v>
      </c>
      <c r="G21" s="27">
        <v>426698</v>
      </c>
      <c r="H21" s="34">
        <f t="shared" si="1"/>
        <v>0.14119736055330301</v>
      </c>
      <c r="I21" s="27">
        <v>398638.87</v>
      </c>
      <c r="J21" s="39">
        <f t="shared" si="2"/>
        <v>0.13191239766286994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667157.5</v>
      </c>
      <c r="F22" s="35">
        <f t="shared" si="0"/>
        <v>0.19180479628785777</v>
      </c>
      <c r="G22" s="28">
        <v>426698</v>
      </c>
      <c r="H22" s="35">
        <f t="shared" si="1"/>
        <v>0.12267376588951834</v>
      </c>
      <c r="I22" s="28">
        <v>398638.87</v>
      </c>
      <c r="J22" s="40">
        <f t="shared" si="2"/>
        <v>0.11460689155525017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4874.42</v>
      </c>
      <c r="F23" s="34">
        <f t="shared" si="0"/>
        <v>2.727986031049574E-2</v>
      </c>
      <c r="G23" s="27"/>
      <c r="H23" s="34">
        <f t="shared" si="1"/>
        <v>0</v>
      </c>
      <c r="I23" s="27"/>
      <c r="J23" s="39">
        <f t="shared" si="2"/>
        <v>0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612309.62</v>
      </c>
      <c r="F24" s="34">
        <f t="shared" si="0"/>
        <v>0.19956769811419148</v>
      </c>
      <c r="G24" s="27">
        <v>291562.34999999998</v>
      </c>
      <c r="H24" s="34">
        <f t="shared" si="1"/>
        <v>9.5027785201650478E-2</v>
      </c>
      <c r="I24" s="27">
        <v>261431.47</v>
      </c>
      <c r="J24" s="39">
        <f t="shared" si="2"/>
        <v>8.5207344419167066E-2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617184.04</v>
      </c>
      <c r="F25" s="35">
        <f t="shared" si="0"/>
        <v>0.19008631718871946</v>
      </c>
      <c r="G25" s="28">
        <v>291562.34999999998</v>
      </c>
      <c r="H25" s="35">
        <f t="shared" si="1"/>
        <v>8.9798195919629467E-2</v>
      </c>
      <c r="I25" s="28">
        <v>261431.47</v>
      </c>
      <c r="J25" s="40">
        <f t="shared" si="2"/>
        <v>8.0518195722516075E-2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644957.64</v>
      </c>
      <c r="F27" s="34">
        <f t="shared" si="0"/>
        <v>0.18903269864977826</v>
      </c>
      <c r="G27" s="27">
        <v>506349.56</v>
      </c>
      <c r="H27" s="34">
        <f t="shared" si="1"/>
        <v>0.14840761292001722</v>
      </c>
      <c r="I27" s="27">
        <v>444218.44</v>
      </c>
      <c r="J27" s="39">
        <f t="shared" si="2"/>
        <v>0.13019740413214517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644957.64</v>
      </c>
      <c r="F28" s="35">
        <f t="shared" si="0"/>
        <v>0.16948943538441283</v>
      </c>
      <c r="G28" s="28">
        <v>506349.56</v>
      </c>
      <c r="H28" s="35">
        <f t="shared" si="1"/>
        <v>0.13306439944109488</v>
      </c>
      <c r="I28" s="28">
        <v>444218.44</v>
      </c>
      <c r="J28" s="40">
        <f t="shared" si="2"/>
        <v>0.11673686442871607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310054.64</v>
      </c>
      <c r="F30" s="34">
        <f t="shared" si="0"/>
        <v>0.39347984278808756</v>
      </c>
      <c r="G30" s="27">
        <v>98602.22</v>
      </c>
      <c r="H30" s="34">
        <f t="shared" si="1"/>
        <v>0.12513273797210847</v>
      </c>
      <c r="I30" s="27">
        <v>39299.54</v>
      </c>
      <c r="J30" s="39">
        <f t="shared" si="2"/>
        <v>4.987371522917431E-2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310054.64</v>
      </c>
      <c r="F31" s="36">
        <f t="shared" si="0"/>
        <v>0.38203594201469965</v>
      </c>
      <c r="G31" s="30">
        <v>98602.22</v>
      </c>
      <c r="H31" s="36">
        <f t="shared" si="1"/>
        <v>0.12149339871978905</v>
      </c>
      <c r="I31" s="30">
        <v>39299.54</v>
      </c>
      <c r="J31" s="41">
        <f t="shared" si="2"/>
        <v>4.8423196584461273E-2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4995</v>
      </c>
      <c r="H32" s="33">
        <f t="shared" si="1"/>
        <v>6.0806813284736581E-3</v>
      </c>
      <c r="I32" s="29">
        <v>4995</v>
      </c>
      <c r="J32" s="38">
        <f t="shared" si="2"/>
        <v>6.0806813284736581E-3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874803.67</v>
      </c>
      <c r="F33" s="34">
        <f t="shared" si="0"/>
        <v>0.1835761461132405</v>
      </c>
      <c r="G33" s="27">
        <v>639376.27</v>
      </c>
      <c r="H33" s="34">
        <f t="shared" si="1"/>
        <v>0.13417208407785797</v>
      </c>
      <c r="I33" s="27">
        <v>574559.35</v>
      </c>
      <c r="J33" s="39">
        <f t="shared" si="2"/>
        <v>0.12057035744526366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884793.67</v>
      </c>
      <c r="F34" s="35">
        <f t="shared" si="0"/>
        <v>0.15837220383264192</v>
      </c>
      <c r="G34" s="28">
        <v>644371.27</v>
      </c>
      <c r="H34" s="35">
        <f t="shared" si="1"/>
        <v>0.11533818739496446</v>
      </c>
      <c r="I34" s="28">
        <v>579554.35</v>
      </c>
      <c r="J34" s="40">
        <f t="shared" si="2"/>
        <v>0.10373638822517151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/>
      <c r="F35" s="34">
        <f t="shared" si="0"/>
        <v>0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1208956.81</v>
      </c>
      <c r="F36" s="34">
        <f t="shared" si="0"/>
        <v>0.22770880221079431</v>
      </c>
      <c r="G36" s="27">
        <v>947764.68</v>
      </c>
      <c r="H36" s="34">
        <f t="shared" si="1"/>
        <v>0.17851287843814434</v>
      </c>
      <c r="I36" s="27">
        <v>936064.6</v>
      </c>
      <c r="J36" s="39">
        <f t="shared" si="2"/>
        <v>0.17630915107540218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1208956.81</v>
      </c>
      <c r="F37" s="36">
        <f t="shared" si="0"/>
        <v>0.21634170290087187</v>
      </c>
      <c r="G37" s="30">
        <v>947764.68</v>
      </c>
      <c r="H37" s="36">
        <f t="shared" si="1"/>
        <v>0.16960161283222344</v>
      </c>
      <c r="I37" s="30">
        <v>936064.6</v>
      </c>
      <c r="J37" s="41">
        <f t="shared" si="2"/>
        <v>0.16750789433844496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3423893.85</v>
      </c>
      <c r="F41" s="34">
        <f t="shared" si="0"/>
        <v>0.98461119161490163</v>
      </c>
      <c r="G41" s="27">
        <v>3025035.28</v>
      </c>
      <c r="H41" s="34">
        <f t="shared" si="1"/>
        <v>0.86991119532456218</v>
      </c>
      <c r="I41" s="27">
        <v>2978456.81</v>
      </c>
      <c r="J41" s="39">
        <f t="shared" si="2"/>
        <v>0.85651659699310434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3452353.85</v>
      </c>
      <c r="F42" s="35">
        <f t="shared" si="0"/>
        <v>0.72890921428811217</v>
      </c>
      <c r="G42" s="28">
        <v>3042445.28</v>
      </c>
      <c r="H42" s="35">
        <f t="shared" si="1"/>
        <v>0.64236358580664477</v>
      </c>
      <c r="I42" s="28">
        <v>2995866.81</v>
      </c>
      <c r="J42" s="40">
        <f t="shared" si="2"/>
        <v>0.63252928797809449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1545250.76</v>
      </c>
      <c r="F44" s="34">
        <f t="shared" si="0"/>
        <v>0.38043740493685763</v>
      </c>
      <c r="G44" s="27">
        <v>879239.72</v>
      </c>
      <c r="H44" s="34">
        <f t="shared" si="1"/>
        <v>0.21646692307351417</v>
      </c>
      <c r="I44" s="27">
        <v>851744.8</v>
      </c>
      <c r="J44" s="39">
        <f t="shared" si="2"/>
        <v>0.20969773305949568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1565423.15</v>
      </c>
      <c r="F45" s="36">
        <f t="shared" si="0"/>
        <v>0.35137091888623306</v>
      </c>
      <c r="G45" s="30">
        <v>879239.72</v>
      </c>
      <c r="H45" s="36">
        <f t="shared" si="1"/>
        <v>0.19735192260167755</v>
      </c>
      <c r="I45" s="30">
        <v>851744.8</v>
      </c>
      <c r="J45" s="41">
        <f t="shared" si="2"/>
        <v>0.19118048243541744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131379.04</v>
      </c>
      <c r="F46" s="33">
        <f t="shared" si="0"/>
        <v>0.11131562336103112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15364572.77</v>
      </c>
      <c r="F47" s="34">
        <f t="shared" si="0"/>
        <v>0.64331371294070827</v>
      </c>
      <c r="G47" s="27">
        <v>12294597.689999999</v>
      </c>
      <c r="H47" s="34">
        <f t="shared" si="1"/>
        <v>0.51477404594740028</v>
      </c>
      <c r="I47" s="27">
        <v>11541881.59</v>
      </c>
      <c r="J47" s="39">
        <f t="shared" si="2"/>
        <v>0.48325786932928211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15495951.810000001</v>
      </c>
      <c r="F48" s="35">
        <f t="shared" si="0"/>
        <v>0.61826217158560204</v>
      </c>
      <c r="G48" s="28">
        <v>12382965.029999999</v>
      </c>
      <c r="H48" s="35">
        <f t="shared" si="1"/>
        <v>0.49405928361081869</v>
      </c>
      <c r="I48" s="28">
        <v>11630248.93</v>
      </c>
      <c r="J48" s="40">
        <f t="shared" si="2"/>
        <v>0.46402718901736983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12605944.76</v>
      </c>
      <c r="F49" s="34">
        <f t="shared" si="0"/>
        <v>0.54336512158225025</v>
      </c>
      <c r="G49" s="27">
        <v>10860701.119999999</v>
      </c>
      <c r="H49" s="34">
        <f t="shared" si="1"/>
        <v>0.46813835034902068</v>
      </c>
      <c r="I49" s="27">
        <v>10265509.42</v>
      </c>
      <c r="J49" s="39">
        <f t="shared" si="2"/>
        <v>0.44248327914313623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12605944.76</v>
      </c>
      <c r="F50" s="35">
        <f t="shared" si="0"/>
        <v>0.54336512158225025</v>
      </c>
      <c r="G50" s="28">
        <v>10860701.119999999</v>
      </c>
      <c r="H50" s="35">
        <f t="shared" si="1"/>
        <v>0.46813835034902068</v>
      </c>
      <c r="I50" s="28">
        <v>10265509.42</v>
      </c>
      <c r="J50" s="40">
        <f t="shared" si="2"/>
        <v>0.44248327914313623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179502709.68000001</v>
      </c>
      <c r="F51" s="34">
        <f t="shared" si="0"/>
        <v>0.57018436205798317</v>
      </c>
      <c r="G51" s="27">
        <v>142605197.30000001</v>
      </c>
      <c r="H51" s="34">
        <f t="shared" si="1"/>
        <v>0.45298064632900048</v>
      </c>
      <c r="I51" s="27">
        <v>139530721.16999999</v>
      </c>
      <c r="J51" s="39">
        <f t="shared" si="2"/>
        <v>0.44321467558698957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179502709.68000001</v>
      </c>
      <c r="F52" s="35">
        <f t="shared" si="0"/>
        <v>0.57018436205798317</v>
      </c>
      <c r="G52" s="28">
        <v>142605197.30000001</v>
      </c>
      <c r="H52" s="35">
        <f t="shared" si="1"/>
        <v>0.45298064632900048</v>
      </c>
      <c r="I52" s="28">
        <v>139530721.16999999</v>
      </c>
      <c r="J52" s="40">
        <f t="shared" si="2"/>
        <v>0.44321467558698957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7111228.8399999999</v>
      </c>
      <c r="F53" s="34">
        <f t="shared" si="0"/>
        <v>0.29904073879482762</v>
      </c>
      <c r="G53" s="27">
        <v>7009510.0099999998</v>
      </c>
      <c r="H53" s="34">
        <f t="shared" si="1"/>
        <v>0.2947632679445793</v>
      </c>
      <c r="I53" s="27">
        <v>7002532.8399999999</v>
      </c>
      <c r="J53" s="39">
        <f t="shared" si="2"/>
        <v>0.29446986463575014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7111228.8399999999</v>
      </c>
      <c r="F54" s="35">
        <f t="shared" si="0"/>
        <v>0.29904073879482762</v>
      </c>
      <c r="G54" s="28">
        <v>7009510.0099999998</v>
      </c>
      <c r="H54" s="35">
        <f t="shared" si="1"/>
        <v>0.2947632679445793</v>
      </c>
      <c r="I54" s="28">
        <v>7002532.8399999999</v>
      </c>
      <c r="J54" s="40">
        <f t="shared" si="2"/>
        <v>0.29446986463575014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50259.64</v>
      </c>
      <c r="F55" s="34">
        <f t="shared" si="0"/>
        <v>6.9236260443715864E-2</v>
      </c>
      <c r="G55" s="27">
        <v>25209.37</v>
      </c>
      <c r="H55" s="34">
        <f t="shared" si="1"/>
        <v>3.4727716054910006E-2</v>
      </c>
      <c r="I55" s="27">
        <v>24753.439999999999</v>
      </c>
      <c r="J55" s="39">
        <f t="shared" si="2"/>
        <v>3.4099639764986256E-2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50259.64</v>
      </c>
      <c r="F56" s="36">
        <f t="shared" si="0"/>
        <v>6.9236260443715864E-2</v>
      </c>
      <c r="G56" s="30">
        <v>25209.37</v>
      </c>
      <c r="H56" s="36">
        <f t="shared" si="1"/>
        <v>3.4727716054910006E-2</v>
      </c>
      <c r="I56" s="30">
        <v>24753.439999999999</v>
      </c>
      <c r="J56" s="41">
        <f t="shared" si="2"/>
        <v>3.4099639764986256E-2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227828262.19999999</v>
      </c>
      <c r="F57" s="37">
        <f t="shared" si="0"/>
        <v>0.51736181837250694</v>
      </c>
      <c r="G57" s="31">
        <v>183317052.91</v>
      </c>
      <c r="H57" s="37">
        <f t="shared" si="1"/>
        <v>0.41628392771108386</v>
      </c>
      <c r="I57" s="31">
        <v>178552980.69999999</v>
      </c>
      <c r="J57" s="42">
        <f t="shared" si="2"/>
        <v>0.40546547596316224</v>
      </c>
    </row>
  </sheetData>
  <autoFilter ref="C1:C57"/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2903568.58</v>
      </c>
      <c r="F3" s="6">
        <f t="shared" ref="F3:F8" si="0">E3/D3</f>
        <v>0.47351085779517288</v>
      </c>
      <c r="G3" s="4">
        <f>'Execução - LOA 2020'!G7</f>
        <v>2903568.58</v>
      </c>
      <c r="H3" s="6">
        <f>G3/D3</f>
        <v>0.47351085779517288</v>
      </c>
      <c r="I3" s="4">
        <f>'Execução - LOA 2020'!I7</f>
        <v>2903568.58</v>
      </c>
      <c r="J3" s="6">
        <f>I3/D3</f>
        <v>0.47351085779517288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  <c r="G5" s="4">
        <f>'Execução - LOA 2020'!G11</f>
        <v>111849.17</v>
      </c>
      <c r="H5" s="6">
        <f t="shared" si="1"/>
        <v>0.38270171968986733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143306.29</v>
      </c>
      <c r="J6" s="6">
        <f t="shared" si="2"/>
        <v>4.4227183185396354E-2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3264592.88</v>
      </c>
      <c r="F8" s="6">
        <f t="shared" si="0"/>
        <v>0.32821886935863159</v>
      </c>
      <c r="G8" s="17">
        <f>SUM(G3:G7)</f>
        <v>3254006.1199999996</v>
      </c>
      <c r="H8" s="6">
        <f t="shared" si="1"/>
        <v>0.32715448720591084</v>
      </c>
      <c r="I8" s="17">
        <f>SUM(I3:I7)</f>
        <v>3251443.62</v>
      </c>
      <c r="J8" s="6">
        <f t="shared" si="2"/>
        <v>0.32689685604525864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446693.29</v>
      </c>
      <c r="F10" s="6">
        <f t="shared" ref="F10:F15" si="3">E10/D10</f>
        <v>4.5087711400397711E-2</v>
      </c>
      <c r="G10" s="4">
        <f>'Execução - LOA 2020'!G19</f>
        <v>342430.88</v>
      </c>
      <c r="H10" s="6">
        <f>G10/D10</f>
        <v>3.4563816017975604E-2</v>
      </c>
      <c r="I10" s="4">
        <f>'Execução - LOA 2020'!I19</f>
        <v>340952.4</v>
      </c>
      <c r="J10" s="6">
        <f t="shared" si="2"/>
        <v>3.441458324228009E-2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667157.5</v>
      </c>
      <c r="F11" s="6">
        <f t="shared" si="3"/>
        <v>0.19180479628785777</v>
      </c>
      <c r="G11" s="4">
        <f>'Execução - LOA 2020'!G22</f>
        <v>426698</v>
      </c>
      <c r="H11" s="6">
        <f t="shared" ref="H11:H37" si="4">G11/D11</f>
        <v>0.12267376588951834</v>
      </c>
      <c r="I11" s="4">
        <f>'Execução - LOA 2020'!I22</f>
        <v>398638.87</v>
      </c>
      <c r="J11" s="6">
        <f t="shared" si="2"/>
        <v>0.11460689155525017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617184.04</v>
      </c>
      <c r="F12" s="6">
        <f t="shared" si="3"/>
        <v>0.19008631718871946</v>
      </c>
      <c r="G12" s="4">
        <f>'Execução - LOA 2020'!G25</f>
        <v>291562.34999999998</v>
      </c>
      <c r="H12" s="6">
        <f t="shared" si="4"/>
        <v>8.9798195919629467E-2</v>
      </c>
      <c r="I12" s="4">
        <f>'Execução - LOA 2020'!I25</f>
        <v>261431.47</v>
      </c>
      <c r="J12" s="6">
        <f t="shared" si="2"/>
        <v>8.0518195722516075E-2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644957.64</v>
      </c>
      <c r="F13" s="6">
        <f t="shared" si="3"/>
        <v>0.16948943538441283</v>
      </c>
      <c r="G13" s="4">
        <f>'Execução - LOA 2020'!G28</f>
        <v>506349.56</v>
      </c>
      <c r="H13" s="6">
        <f t="shared" si="4"/>
        <v>0.13306439944109488</v>
      </c>
      <c r="I13" s="4">
        <f>'Execução - LOA 2020'!I28</f>
        <v>444218.44</v>
      </c>
      <c r="J13" s="6">
        <f t="shared" si="2"/>
        <v>0.11673686442871607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310054.64</v>
      </c>
      <c r="F14" s="6">
        <f t="shared" si="3"/>
        <v>0.38203594201469965</v>
      </c>
      <c r="G14" s="4">
        <f>'Execução - LOA 2020'!G31</f>
        <v>98602.22</v>
      </c>
      <c r="H14" s="6">
        <f t="shared" si="4"/>
        <v>0.12149339871978905</v>
      </c>
      <c r="I14" s="4">
        <f>'Execução - LOA 2020'!I31</f>
        <v>39299.54</v>
      </c>
      <c r="J14" s="6">
        <f t="shared" si="2"/>
        <v>4.8423196584461273E-2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2686047.1100000003</v>
      </c>
      <c r="F15" s="6">
        <f t="shared" si="3"/>
        <v>0.12640658317327291</v>
      </c>
      <c r="G15" s="4">
        <f>SUM(G10:G14)</f>
        <v>1665643.01</v>
      </c>
      <c r="H15" s="6">
        <f t="shared" si="4"/>
        <v>7.8385908012069683E-2</v>
      </c>
      <c r="I15" s="4">
        <f>SUM(I10:I14)</f>
        <v>1484540.72</v>
      </c>
      <c r="J15" s="6">
        <f t="shared" si="2"/>
        <v>6.9863152920199692E-2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884793.67</v>
      </c>
      <c r="F17" s="6">
        <f t="shared" ref="F17:F37" si="5">E17/D17</f>
        <v>0.15837220383264192</v>
      </c>
      <c r="G17" s="4">
        <f>'Execução - LOA 2020'!G34</f>
        <v>644371.27</v>
      </c>
      <c r="H17" s="6">
        <f t="shared" si="4"/>
        <v>0.11533818739496446</v>
      </c>
      <c r="I17" s="4">
        <f>'Execução - LOA 2020'!I34</f>
        <v>579554.35</v>
      </c>
      <c r="J17" s="6">
        <f t="shared" si="2"/>
        <v>0.10373638822517151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1208956.81</v>
      </c>
      <c r="F18" s="6">
        <f t="shared" si="5"/>
        <v>0.21634170290087187</v>
      </c>
      <c r="G18" s="4">
        <f>'Execução - LOA 2020'!G37</f>
        <v>947764.68</v>
      </c>
      <c r="H18" s="6">
        <f t="shared" si="4"/>
        <v>0.16960161283222344</v>
      </c>
      <c r="I18" s="4">
        <f>'Execução - LOA 2020'!I37</f>
        <v>936064.6</v>
      </c>
      <c r="J18" s="6">
        <f t="shared" si="2"/>
        <v>0.16750789433844496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2093750.48</v>
      </c>
      <c r="F19" s="6">
        <f>E19/D19</f>
        <v>0.18736054047877129</v>
      </c>
      <c r="G19" s="4">
        <f>SUM(G17:G18)</f>
        <v>1592135.9500000002</v>
      </c>
      <c r="H19" s="6">
        <f t="shared" si="4"/>
        <v>0.14247325789636692</v>
      </c>
      <c r="I19" s="4">
        <f>SUM(I17:I18)</f>
        <v>1515618.95</v>
      </c>
      <c r="J19" s="6">
        <f t="shared" si="2"/>
        <v>0.13562608741795623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3452353.85</v>
      </c>
      <c r="F22" s="6">
        <f t="shared" si="5"/>
        <v>0.72890921428811217</v>
      </c>
      <c r="G22" s="4">
        <f>'Execução - LOA 2020'!G42</f>
        <v>3042445.28</v>
      </c>
      <c r="H22" s="6">
        <f t="shared" si="4"/>
        <v>0.64236358580664477</v>
      </c>
      <c r="I22" s="4">
        <f>'Execução - LOA 2020'!I42</f>
        <v>2995866.81</v>
      </c>
      <c r="J22" s="6">
        <f t="shared" si="2"/>
        <v>0.63252928797809449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1565423.15</v>
      </c>
      <c r="F23" s="6">
        <f t="shared" si="5"/>
        <v>0.35137091888623306</v>
      </c>
      <c r="G23" s="4">
        <f>'Execução - LOA 2020'!G45</f>
        <v>879239.72</v>
      </c>
      <c r="H23" s="6">
        <f t="shared" si="4"/>
        <v>0.19735192260167755</v>
      </c>
      <c r="I23" s="4">
        <f>'Execução - LOA 2020'!I45</f>
        <v>851744.8</v>
      </c>
      <c r="J23" s="6">
        <f t="shared" si="2"/>
        <v>0.19118048243541744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5017777</v>
      </c>
      <c r="F24" s="6">
        <f t="shared" si="5"/>
        <v>0.48201285911457853</v>
      </c>
      <c r="G24" s="4">
        <f>SUM(G21:G23)</f>
        <v>3921685</v>
      </c>
      <c r="H24" s="6">
        <f t="shared" si="4"/>
        <v>0.37672112558943049</v>
      </c>
      <c r="I24" s="4">
        <f>SUM(I21:I23)</f>
        <v>3847611.6100000003</v>
      </c>
      <c r="J24" s="6">
        <f t="shared" si="2"/>
        <v>0.36960555897532849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15495951.810000001</v>
      </c>
      <c r="F26" s="6">
        <f t="shared" si="5"/>
        <v>0.61826217158560204</v>
      </c>
      <c r="G26" s="4">
        <f>'Execução - LOA 2020'!G48</f>
        <v>12382965.029999999</v>
      </c>
      <c r="H26" s="6">
        <f t="shared" si="4"/>
        <v>0.49405928361081869</v>
      </c>
      <c r="I26" s="4">
        <f>'Execução - LOA 2020'!I48</f>
        <v>11630248.93</v>
      </c>
      <c r="J26" s="6">
        <f t="shared" si="2"/>
        <v>0.46402718901736983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12605944.76</v>
      </c>
      <c r="F27" s="6">
        <f t="shared" si="5"/>
        <v>0.54336512158225025</v>
      </c>
      <c r="G27" s="4">
        <f>'Execução - LOA 2020'!G50</f>
        <v>10860701.119999999</v>
      </c>
      <c r="H27" s="6">
        <f t="shared" si="4"/>
        <v>0.46813835034902068</v>
      </c>
      <c r="I27" s="4">
        <f>'Execução - LOA 2020'!I50</f>
        <v>10265509.42</v>
      </c>
      <c r="J27" s="6">
        <f t="shared" si="2"/>
        <v>0.44248327914313623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179502709.68000001</v>
      </c>
      <c r="F28" s="6">
        <f t="shared" si="5"/>
        <v>0.57018436205798317</v>
      </c>
      <c r="G28" s="4">
        <f>'Execução - LOA 2020'!G52</f>
        <v>142605197.30000001</v>
      </c>
      <c r="H28" s="6">
        <f t="shared" si="4"/>
        <v>0.45298064632900048</v>
      </c>
      <c r="I28" s="4">
        <f>'Execução - LOA 2020'!I52</f>
        <v>139530721.16999999</v>
      </c>
      <c r="J28" s="6">
        <f t="shared" si="2"/>
        <v>0.44321467558698957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7111228.8399999999</v>
      </c>
      <c r="F29" s="6">
        <f t="shared" si="5"/>
        <v>0.29904073879482762</v>
      </c>
      <c r="G29" s="4">
        <f>'Execução - LOA 2020'!G54</f>
        <v>7009510.0099999998</v>
      </c>
      <c r="H29" s="6">
        <f t="shared" si="4"/>
        <v>0.2947632679445793</v>
      </c>
      <c r="I29" s="4">
        <f>'Execução - LOA 2020'!I54</f>
        <v>7002532.8399999999</v>
      </c>
      <c r="J29" s="6">
        <f t="shared" si="2"/>
        <v>0.29446986463575014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50259.64</v>
      </c>
      <c r="F30" s="6">
        <f t="shared" si="5"/>
        <v>6.9236260443715864E-2</v>
      </c>
      <c r="G30" s="4">
        <f>'Execução - LOA 2020'!G56</f>
        <v>25209.37</v>
      </c>
      <c r="H30" s="6">
        <f t="shared" si="4"/>
        <v>3.4727716054910006E-2</v>
      </c>
      <c r="I30" s="4">
        <f>'Execução - LOA 2020'!I56</f>
        <v>24753.439999999999</v>
      </c>
      <c r="J30" s="6">
        <f t="shared" si="2"/>
        <v>3.4099639764986256E-2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214766094.72999999</v>
      </c>
      <c r="F31" s="6">
        <f t="shared" si="5"/>
        <v>0.55411389310337933</v>
      </c>
      <c r="G31" s="17">
        <f>SUM(G26:G30)</f>
        <v>172883582.83000001</v>
      </c>
      <c r="H31" s="6">
        <f t="shared" si="4"/>
        <v>0.44605362525228359</v>
      </c>
      <c r="I31" s="17">
        <f>SUM(I26:I30)</f>
        <v>168453765.79999998</v>
      </c>
      <c r="J31" s="6">
        <f t="shared" si="2"/>
        <v>0.43462433906390791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3264592.88</v>
      </c>
      <c r="F33" s="6">
        <f>E33/D33</f>
        <v>0.32821886935863159</v>
      </c>
      <c r="G33" s="4">
        <f>G8</f>
        <v>3254006.1199999996</v>
      </c>
      <c r="H33" s="6">
        <f>G33/D33</f>
        <v>0.32715448720591084</v>
      </c>
      <c r="I33" s="4">
        <f>I8</f>
        <v>3251443.62</v>
      </c>
      <c r="J33" s="6">
        <f t="shared" si="2"/>
        <v>0.32689685604525864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2686047.1100000003</v>
      </c>
      <c r="F34" s="6">
        <f t="shared" si="5"/>
        <v>0.12640658317327291</v>
      </c>
      <c r="G34" s="4">
        <f>G15</f>
        <v>1665643.01</v>
      </c>
      <c r="H34" s="6">
        <f t="shared" si="4"/>
        <v>7.8385908012069683E-2</v>
      </c>
      <c r="I34" s="4">
        <f>I15</f>
        <v>1484540.72</v>
      </c>
      <c r="J34" s="6">
        <f t="shared" si="2"/>
        <v>6.9863152920199692E-2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2093750.48</v>
      </c>
      <c r="F35" s="6">
        <f t="shared" si="5"/>
        <v>0.18736054047877129</v>
      </c>
      <c r="G35" s="4">
        <f>G19</f>
        <v>1592135.9500000002</v>
      </c>
      <c r="H35" s="6">
        <f t="shared" si="4"/>
        <v>0.14247325789636692</v>
      </c>
      <c r="I35" s="4">
        <f>I19</f>
        <v>1515618.95</v>
      </c>
      <c r="J35" s="6">
        <f t="shared" si="2"/>
        <v>0.13562608741795623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5017777</v>
      </c>
      <c r="F36" s="6">
        <f t="shared" si="5"/>
        <v>0.48201285911457853</v>
      </c>
      <c r="G36" s="4">
        <f>G24</f>
        <v>3921685</v>
      </c>
      <c r="H36" s="6">
        <f t="shared" si="4"/>
        <v>0.37672112558943049</v>
      </c>
      <c r="I36" s="4">
        <f>I24</f>
        <v>3847611.6100000003</v>
      </c>
      <c r="J36" s="6">
        <f t="shared" si="2"/>
        <v>0.36960555897532849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214766094.72999999</v>
      </c>
      <c r="F37" s="6">
        <f t="shared" si="5"/>
        <v>0.55411389310337933</v>
      </c>
      <c r="G37" s="4">
        <f>G31</f>
        <v>172883582.83000001</v>
      </c>
      <c r="H37" s="6">
        <f t="shared" si="4"/>
        <v>0.44605362525228359</v>
      </c>
      <c r="I37" s="4">
        <f>I31</f>
        <v>168453765.79999998</v>
      </c>
      <c r="J37" s="6">
        <f t="shared" si="2"/>
        <v>0.43462433906390791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0" workbookViewId="0">
      <selection activeCell="AA16" sqref="AA16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2020-06-16T19:17:31Z</dcterms:modified>
</cp:coreProperties>
</file>